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85" tabRatio="493" activeTab="0"/>
  </bookViews>
  <sheets>
    <sheet name="16,3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KOHE">'[1]МС2'!#REF!</definedName>
    <definedName name="_a">#REF!</definedName>
    <definedName name="_a">#REF!</definedName>
    <definedName name="_m">#REF!</definedName>
    <definedName name="_m">#REF!</definedName>
    <definedName name="_n">#REF!</definedName>
    <definedName name="_n">#REF!</definedName>
    <definedName name="_o">#REF!</definedName>
    <definedName name="_o">#REF!</definedName>
    <definedName name="_Order1">0</definedName>
    <definedName name="_Order2">0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AMOR1">#REF!</definedName>
    <definedName name="AMOR2">#REF!</definedName>
    <definedName name="AMOR3">'[3]2002'!$E$767:$S$811</definedName>
    <definedName name="AMOR4">#REF!</definedName>
    <definedName name="AMOR5">'[3]2002'!$E$767:$S$811</definedName>
    <definedName name="AMOR6">'[3]2002'!$A$2:$R$738</definedName>
    <definedName name="asd" localSheetId="0">'16,35'!asd</definedName>
    <definedName name="asd">asd</definedName>
    <definedName name="asd_1" localSheetId="0">'16,35'!asd_1</definedName>
    <definedName name="asd_1">asd_1</definedName>
    <definedName name="asd_10" localSheetId="0">'16,35'!asd_10</definedName>
    <definedName name="asd_10">asd_10</definedName>
    <definedName name="CompOt" localSheetId="0">'16,35'!CompOt</definedName>
    <definedName name="CompOt">CompOt</definedName>
    <definedName name="CompOt_1" localSheetId="0">'16,35'!CompOt_1</definedName>
    <definedName name="CompOt_1">CompOt_1</definedName>
    <definedName name="CompOt_10" localSheetId="0">'16,35'!CompOt_10</definedName>
    <definedName name="CompOt_10">CompOt_10</definedName>
    <definedName name="CompRas" localSheetId="0">'16,35'!CompRas</definedName>
    <definedName name="CompRas">CompRas</definedName>
    <definedName name="CompRas_1" localSheetId="0">'16,35'!CompRas_1</definedName>
    <definedName name="CompRas_1">CompRas_1</definedName>
    <definedName name="CompRas_10" localSheetId="0">'16,35'!CompRas_10</definedName>
    <definedName name="CompRas_10">CompRas_10</definedName>
    <definedName name="del">#REF!</definedName>
    <definedName name="ew" localSheetId="0">'16,35'!ew</definedName>
    <definedName name="ew">ew</definedName>
    <definedName name="ew_1" localSheetId="0">'16,35'!ew_1</definedName>
    <definedName name="ew_1">ew_1</definedName>
    <definedName name="ew_10" localSheetId="0">'16,35'!ew_10</definedName>
    <definedName name="ew_10">ew_10</definedName>
    <definedName name="fg" localSheetId="0">'16,35'!fg</definedName>
    <definedName name="fg">fg</definedName>
    <definedName name="fg_1" localSheetId="0">'16,35'!fg_1</definedName>
    <definedName name="fg_1">fg_1</definedName>
    <definedName name="fg_10" localSheetId="0">'16,35'!fg_10</definedName>
    <definedName name="fg_10">fg_10</definedName>
    <definedName name="k" localSheetId="0">'16,35'!k</definedName>
    <definedName name="k">k</definedName>
    <definedName name="k_1" localSheetId="0">'16,35'!k_1</definedName>
    <definedName name="k_1">k_1</definedName>
    <definedName name="k_10" localSheetId="0">'16,35'!k_10</definedName>
    <definedName name="k_10">k_10</definedName>
    <definedName name="ok">'[4]Контроль'!$E$1</definedName>
    <definedName name="polta">'[5]2001'!#REF!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 localSheetId="0">'16,35'!www</definedName>
    <definedName name="www">www</definedName>
    <definedName name="www_1" localSheetId="0">'16,35'!www_1</definedName>
    <definedName name="www_1">www_1</definedName>
    <definedName name="www_10" localSheetId="0">'16,35'!www_10</definedName>
    <definedName name="www_10">www_10</definedName>
    <definedName name="аа" localSheetId="0">'16,35'!аа</definedName>
    <definedName name="аа">аа</definedName>
    <definedName name="ааа" localSheetId="0">'16,35'!ааа</definedName>
    <definedName name="ааа">ааа</definedName>
    <definedName name="аааа" localSheetId="0">'16,35'!аааа</definedName>
    <definedName name="аааа">аааа</definedName>
    <definedName name="аааа_1" localSheetId="0">'16,35'!аааа_1</definedName>
    <definedName name="аааа_1">аааа_1</definedName>
    <definedName name="аааа_10" localSheetId="0">'16,35'!аааа_10</definedName>
    <definedName name="аааа_10">аааа_10</definedName>
    <definedName name="амор" localSheetId="0">'16,35'!амор</definedName>
    <definedName name="амор">амор</definedName>
    <definedName name="б" localSheetId="0">'16,35'!б</definedName>
    <definedName name="б">б</definedName>
    <definedName name="б_1" localSheetId="0">'16,35'!б_1</definedName>
    <definedName name="б_1">б_1</definedName>
    <definedName name="б_10" localSheetId="0">'16,35'!б_10</definedName>
    <definedName name="б_10">б_10</definedName>
    <definedName name="в23ё" localSheetId="0">'16,35'!в23ё</definedName>
    <definedName name="в23ё">в23ё</definedName>
    <definedName name="в23ё_1" localSheetId="0">'16,35'!в23ё_1</definedName>
    <definedName name="в23ё_1">в23ё_1</definedName>
    <definedName name="в23ё_10" localSheetId="0">'16,35'!в23ё_10</definedName>
    <definedName name="в23ё_10">в23ё_10</definedName>
    <definedName name="вв" localSheetId="0">'16,35'!вв</definedName>
    <definedName name="вв">вв</definedName>
    <definedName name="вв_1" localSheetId="0">'16,35'!вв_1</definedName>
    <definedName name="вв_1">вв_1</definedName>
    <definedName name="вв_10" localSheetId="0">'16,35'!вв_10</definedName>
    <definedName name="вв_10">вв_10</definedName>
    <definedName name="вс" localSheetId="0">'16,35'!вс</definedName>
    <definedName name="вс">вс</definedName>
    <definedName name="второй">#REF!</definedName>
    <definedName name="год">'[6]отопл'!$F$11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 localSheetId="0">'16,35'!ииииииииииииииииииииииииииииииииииииииииииииииииииииииииииииии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'16,35'!ииииииииииииииииииииииииииииииииииииииииииииииииииииииииииииии_1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'16,35'!ииииииииииииииииииииииииииииииииииииииииииииииииииииииииииииии_10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'16,35'!ио</definedName>
    <definedName name="ио">ио</definedName>
    <definedName name="ио_1" localSheetId="0">'16,35'!ио_1</definedName>
    <definedName name="ио_1">ио_1</definedName>
    <definedName name="ио_10" localSheetId="0">'16,35'!ио_10</definedName>
    <definedName name="ио_10">ио_10</definedName>
    <definedName name="й" localSheetId="0">'16,35'!й</definedName>
    <definedName name="й">й</definedName>
    <definedName name="й_1" localSheetId="0">'16,35'!й_1</definedName>
    <definedName name="й_1">й_1</definedName>
    <definedName name="й_10" localSheetId="0">'16,35'!й_10</definedName>
    <definedName name="й_10">й_10</definedName>
    <definedName name="йй" localSheetId="0">'16,35'!йй</definedName>
    <definedName name="йй">йй</definedName>
    <definedName name="йй_1" localSheetId="0">'16,35'!йй_1</definedName>
    <definedName name="йй_1">йй_1</definedName>
    <definedName name="йй_10" localSheetId="0">'16,35'!йй_10</definedName>
    <definedName name="йй_10">йй_10</definedName>
    <definedName name="ййй" localSheetId="0">'16,35'!ййй</definedName>
    <definedName name="ййй">ййй</definedName>
    <definedName name="ййй_1" localSheetId="0">'16,35'!ййй_1</definedName>
    <definedName name="ййй_1">ййй_1</definedName>
    <definedName name="ййй_10" localSheetId="0">'16,35'!ййй_10</definedName>
    <definedName name="ййй_10">ййй_10</definedName>
    <definedName name="йййййййййййййййййййййййййййййййййййййййййййййййййййййй" localSheetId="0">'16,35'!йййййййййййййййййййййййййййййййййййййййййййййййййййййй</definedName>
    <definedName name="йййййййййййййййййййййййййййййййййййййййййййййййййййййй">йййййййййййййййййййййййййййййййййййййййййййййййййййййй</definedName>
    <definedName name="йййййййййййййййййййййййййййййййййййййййййййййййййййййй_1" localSheetId="0">'16,35'!йййййййййййййййййййййййййййййййййййййййййййййййййййййй_1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'16,35'!йййййййййййййййййййййййййййййййййййййййййййййййййййййй_10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'16,35'!ке</definedName>
    <definedName name="ке">ке</definedName>
    <definedName name="ке_1" localSheetId="0">'16,35'!ке_1</definedName>
    <definedName name="ке_1">ке_1</definedName>
    <definedName name="ке_10" localSheetId="0">'16,35'!ке_10</definedName>
    <definedName name="ке_10">ке_10</definedName>
    <definedName name="ммммммммммммммммммммммммммммммммммммммммммммм" localSheetId="0">'16,35'!ммммммммммммммммммммммммммммммммммммммммммммм</definedName>
    <definedName name="ммммммммммммммммммммммммммммммммммммммммммммм">ммммммммммммммммммммммммммммммммммммммммммммм</definedName>
    <definedName name="ммммммммммммммммммммммммммммммммммммммммммммм_1" localSheetId="0">'16,35'!ммммммммммммммммммммммммммммммммммммммммммммм_1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'16,35'!ммммммммммммммммммммммммммммммммммммммммммммм_10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'16,35'!мым</definedName>
    <definedName name="мым">мым</definedName>
    <definedName name="мым_1" localSheetId="0">'16,35'!мым_1</definedName>
    <definedName name="мым_1">мым_1</definedName>
    <definedName name="мым_10" localSheetId="0">'16,35'!мым_10</definedName>
    <definedName name="мым_10">мым_10</definedName>
    <definedName name="нннннннннннннннннннннннннннннннннннннннннннннннннннннннннннннннн" localSheetId="0">'16,35'!нннннннннннннннннннннннннннннннннннннннннннннннннннннннннннннннн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'16,35'!нннннннннннннннннннннннннннннннннннннннннннннннннннннннннннннннн_1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'16,35'!нннннннннннннннннннннннннннннннннннннннннннннннннннннннннннннннн_10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'16,35'!нов</definedName>
    <definedName name="нов">нов</definedName>
    <definedName name="нов_1" localSheetId="0">'16,35'!нов_1</definedName>
    <definedName name="нов_1">нов_1</definedName>
    <definedName name="нов_10" localSheetId="0">'16,35'!нов_10</definedName>
    <definedName name="нов_10">нов_10</definedName>
    <definedName name="новое" localSheetId="0">'16,35'!новое</definedName>
    <definedName name="новое">новое</definedName>
    <definedName name="О843">'[7]2002'!#REF!</definedName>
    <definedName name="общехоз." localSheetId="0">'16,35'!общехоз.</definedName>
    <definedName name="общехоз.">общехоз.</definedName>
    <definedName name="общехоз._1" localSheetId="0">'16,35'!общехоз._1</definedName>
    <definedName name="общехоз._1">общехоз._1</definedName>
    <definedName name="общехоз._10" localSheetId="0">'16,35'!общехоз._10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'[6]отопл'!$E$11</definedName>
    <definedName name="п" localSheetId="0">'16,35'!п</definedName>
    <definedName name="п">п</definedName>
    <definedName name="п_1" localSheetId="0">'16,35'!п_1</definedName>
    <definedName name="п_1">п_1</definedName>
    <definedName name="п_10" localSheetId="0">'16,35'!п_10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'[8]5'!$B$9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'16,35'!пп</definedName>
    <definedName name="пп">пп</definedName>
    <definedName name="пппп" localSheetId="0">'16,35'!пппп</definedName>
    <definedName name="пппп">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'16,35'!р</definedName>
    <definedName name="р">р</definedName>
    <definedName name="р_1" localSheetId="0">'16,35'!р_1</definedName>
    <definedName name="р_1">р_1</definedName>
    <definedName name="р_10" localSheetId="0">'16,35'!р_10</definedName>
    <definedName name="р_10">р_10</definedName>
    <definedName name="с" localSheetId="0">'16,35'!с</definedName>
    <definedName name="с">с</definedName>
    <definedName name="с_1" localSheetId="0">'16,35'!с_1</definedName>
    <definedName name="с_1">с_1</definedName>
    <definedName name="с_10" localSheetId="0">'16,35'!с_10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'16,35'!свап</definedName>
    <definedName name="свап">свап</definedName>
    <definedName name="сс" localSheetId="0">'16,35'!сс</definedName>
    <definedName name="сс">сс</definedName>
    <definedName name="сс_1" localSheetId="0">'16,35'!сс_1</definedName>
    <definedName name="сс_1">сс_1</definedName>
    <definedName name="сс_10" localSheetId="0">'16,35'!сс_10</definedName>
    <definedName name="сс_10">сс_10</definedName>
    <definedName name="сссс" localSheetId="0">'16,35'!сссс</definedName>
    <definedName name="сссс">сссс</definedName>
    <definedName name="сссс_1" localSheetId="0">'16,35'!сссс_1</definedName>
    <definedName name="сссс_1">сссс_1</definedName>
    <definedName name="сссс_10" localSheetId="0">'16,35'!сссс_10</definedName>
    <definedName name="сссс_10">сссс_10</definedName>
    <definedName name="сссссссссссссссссссссссссссссссссссссссссс" localSheetId="0">'16,35'!сссссссссссссссссссссссссссссссссссссссссс</definedName>
    <definedName name="сссссссссссссссссссссссссссссссссссссссссс">сссссссссссссссссссссссссссссссссссссссссс</definedName>
    <definedName name="сссссссссссссссссссссссссссссссссссссссссс_1" localSheetId="0">'16,35'!сссссссссссссссссссссссссссссссссссссссссс_1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'16,35'!сссссссссссссссссссссссссссссссссссссссссс_10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'16,35'!ссы</definedName>
    <definedName name="ссы">ссы</definedName>
    <definedName name="ссы_1" localSheetId="0">'16,35'!ссы_1</definedName>
    <definedName name="ссы_1">ссы_1</definedName>
    <definedName name="ссы_10" localSheetId="0">'16,35'!ссы_10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'16,35'!у</definedName>
    <definedName name="у">у</definedName>
    <definedName name="у_1" localSheetId="0">'16,35'!у_1</definedName>
    <definedName name="у_1">у_1</definedName>
    <definedName name="у_10" localSheetId="0">'16,35'!у_10</definedName>
    <definedName name="у_10">у_10</definedName>
    <definedName name="УА" localSheetId="0">'16,35'!УА</definedName>
    <definedName name="УА">УА</definedName>
    <definedName name="УА_1" localSheetId="0">'16,35'!УА_1</definedName>
    <definedName name="УА_1">УА_1</definedName>
    <definedName name="УА_10" localSheetId="0">'16,35'!УА_10</definedName>
    <definedName name="УА_10">УА_10</definedName>
    <definedName name="УП" localSheetId="0">'16,35'!УП</definedName>
    <definedName name="УП">УП</definedName>
    <definedName name="УП_1" localSheetId="0">'16,35'!УП_1</definedName>
    <definedName name="УП_1">УП_1</definedName>
    <definedName name="УП_10" localSheetId="0">'16,35'!УП_10</definedName>
    <definedName name="УП_10">УП_10</definedName>
    <definedName name="уфэ" localSheetId="0">'16,35'!уфэ</definedName>
    <definedName name="уфэ">уфэ</definedName>
    <definedName name="уфэ_1" localSheetId="0">'16,35'!уфэ_1</definedName>
    <definedName name="уфэ_1">уфэ_1</definedName>
    <definedName name="уфэ_10" localSheetId="0">'16,35'!уфэ_10</definedName>
    <definedName name="уфэ_10">уфэ_10</definedName>
    <definedName name="фыв" localSheetId="0">'16,35'!фыв</definedName>
    <definedName name="фыв">фыв</definedName>
    <definedName name="фыв_1" localSheetId="0">'16,35'!фыв_1</definedName>
    <definedName name="фыв_1">фыв_1</definedName>
    <definedName name="фыв_10" localSheetId="0">'16,35'!фыв_10</definedName>
    <definedName name="фыв_10">фыв_10</definedName>
    <definedName name="ц" localSheetId="0">'16,35'!ц</definedName>
    <definedName name="ц">ц</definedName>
    <definedName name="ц_1" localSheetId="0">'16,35'!ц_1</definedName>
    <definedName name="ц_1">ц_1</definedName>
    <definedName name="ц_10" localSheetId="0">'16,35'!ц_10</definedName>
    <definedName name="ц_10">ц_10</definedName>
    <definedName name="цу" localSheetId="0">'16,35'!цу</definedName>
    <definedName name="цу">цу</definedName>
    <definedName name="цу_1" localSheetId="0">'16,35'!цу_1</definedName>
    <definedName name="цу_1">цу_1</definedName>
    <definedName name="цу_10" localSheetId="0">'16,35'!цу_10</definedName>
    <definedName name="цу_10">цу_10</definedName>
    <definedName name="четвертый">#REF!</definedName>
    <definedName name="ччxxxxxxxxxxxxxxxxxxxxxxxxxxxxxxxx" localSheetId="0">'16,35'!ччxxxxxxxxxxxxxxxxxxxxxxxxxxxxxxxx</definedName>
    <definedName name="ччxxxxxxxxxxxxxxxxxxxxxxxxxxxxxxxx">ччxxxxxxxxxxxxxxxxxxxxxxxxxxxxxxxx</definedName>
    <definedName name="ччxxxxxxxxxxxxxxxxxxxxxxxxxxxxxxxx_1" localSheetId="0">'16,35'!ччxxxxxxxxxxxxxxxxxxxxxxxxxxxxxxxx_1</definedName>
    <definedName name="ччxxxxxxxxxxxxxxxxxxxxxxxxxxxxxxxx_1">ччxxxxxxxxxxxxxxxxxxxxxxxxxxxxxxxx_1</definedName>
    <definedName name="ччxxxxxxxxxxxxxxxxxxxxxxxxxxxxxxxx_10" localSheetId="0">'16,35'!ччxxxxxxxxxxxxxxxxxxxxxxxxxxxxxxxx_10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'16,35'!ъъъъъъъъъъъъъъъъъъъъъъъъъъъъъъъъъъъъъъъъъъъъъъъъъъъъъъъъъъъъъъъъъ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'16,35'!ъъъъъъъъъъъъъъъъъъъъъъъъъъъъъъъъъъъъъъъъъъъъъъъъъъъъъъъъъъъъъъъъъ_1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'16,35'!ъъъъъъъъъъъъъъъъъъъъъъъъъъъъъъъъъъъъъъъъъъъъъъъъъъъъъъъъъъъъъъъъъ_10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'16,35'!ъъъъъъъъъъъъъъъъъъъъъъьь</definedName>
    <definedName name="ъъъъъъъъъъъъъъъъъъъъъъьь">ъъъъъъъъъъъъъъъъъъъъъъьь</definedName>
    <definedName name="ъъъъъъъъъъъъъъъъъъъъъъьь_1" localSheetId="0">'16,35'!ъъъъъъъъъъъъъъъъъъъъъъьь_1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'16,35'!ъъъъъъъъъъъъъъъъъъъъъъьь_10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'16,35'!ъъъъъъъъъььььььььь</definedName>
    <definedName name="ъъъъъъъъъььььььььь">ъъъъъъъъъььььььььь</definedName>
    <definedName name="ъъъъъъъъъььььььььь_1" localSheetId="0">'16,35'!ъъъъъъъъъььььььььь_1</definedName>
    <definedName name="ъъъъъъъъъььььььььь_1">ъъъъъъъъъььььььььь_1</definedName>
    <definedName name="ъъъъъъъъъььььььььь_10" localSheetId="0">'16,35'!ъъъъъъъъъььььььььь_10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'16,35'!ъъъъъъъъъьььььььььььььььььььььъъъъъъъъъъъъъъъъъъъъъъъъъъъъъъъъъъъъъъъъъъъъъъъъъъъъъъъъъъъъъъъъъ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'16,35'!ъъъъъъъъъьььььььььььььььььььььъъъъъъъъъъъъъъъъъъъъъъъъъъъъъъъъъъъъъъъъъъъъъъъъъъъъъъъъъъъъъъъъъ_1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'16,35'!ъъъъъъъъъьььььььььььььььььььььъъъъъъъъъъъъъъъъъъъъъъъъъъъъъъъъъъъъъъъъъъъъъъъъъъъъъъъъъъъъъъъъъ_10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'16,35'!ыв</definedName>
    <definedName name="ыв">ыв</definedName>
    <definedName name="ыв_1" localSheetId="0">'16,35'!ыв_1</definedName>
    <definedName name="ыв_1">ыв_1</definedName>
    <definedName name="ыв_10" localSheetId="0">'16,35'!ыв_10</definedName>
    <definedName name="ыв_10">ыв_10</definedName>
    <definedName name="ыыыы" localSheetId="0">'16,35'!ыыыы</definedName>
    <definedName name="ыыыы">ыыыы</definedName>
    <definedName name="ыыыы_1" localSheetId="0">'16,35'!ыыыы_1</definedName>
    <definedName name="ыыыы_1">ыыыы_1</definedName>
    <definedName name="ыыыы_10" localSheetId="0">'16,35'!ыыыы_10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'16,35'!яяяяяяяяяяяяяяяяяяяяяяяяяяяяяяяяяяяяя</definedName>
    <definedName name="яяяяяяяяяяяяяяяяяяяяяяяяяяяяяяяяяяяяя">яяяяяяяяяяяяяяяяяяяяяяяяяяяяяяяяяяяяя</definedName>
    <definedName name="яяяяяяяяяяяяяяяяяяяяяяяяяяяяяяяяяяяяя_1" localSheetId="0">'16,35'!яяяяяяяяяяяяяяяяяяяяяяяяяяяяяяяяяяяяя_1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'16,35'!яяяяяяяяяяяяяяяяяяяяяяяяяяяяяяяяяяяяя_10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<sst xmlns="http://schemas.openxmlformats.org/spreadsheetml/2006/main" count="264" uniqueCount="181">
  <si>
    <t>Общая площадь нежилых помещений</t>
  </si>
  <si>
    <t>площадь многоквартирного дома</t>
  </si>
  <si>
    <t>кв.м.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</si>
  <si>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</si>
  <si>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</si>
  <si>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</si>
  <si>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в т.ч.фонд оплаты труда производственного персонала</t>
  </si>
  <si>
    <t>выплаты во внебюджетные фонды</t>
  </si>
  <si>
    <t>материалы</t>
  </si>
  <si>
    <t>спецодежда, инвентарь</t>
  </si>
  <si>
    <t>накладные расходы</t>
  </si>
  <si>
    <t>рентабельность</t>
  </si>
  <si>
    <t>Стоимость на 1 кв.м общей площади,                      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</si>
  <si>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</si>
  <si>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</si>
  <si>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</si>
  <si>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 при подготовке к весенне-летнему сезону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</si>
  <si>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</si>
  <si>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</si>
  <si>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</si>
  <si>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</si>
  <si>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</si>
  <si>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</si>
  <si>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</si>
  <si>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</si>
  <si>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 xml:space="preserve"> - 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</si>
  <si>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 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</si>
  <si>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 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</si>
  <si>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</si>
  <si>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</si>
  <si>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</si>
  <si>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</si>
  <si>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2 раза в год при подготовке к сезонной эксплуатации</t>
  </si>
  <si>
    <t>проверка молниезащитных устройств, заземления мачт и другого оборудования, расположенного на крыше;</t>
  </si>
  <si>
    <t>2 раза в год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</si>
  <si>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</si>
  <si>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</si>
  <si>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</si>
  <si>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</si>
  <si>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1 раз в год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</si>
  <si>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</si>
  <si>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</si>
  <si>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</si>
  <si>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</si>
  <si>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-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</si>
  <si>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по договору со специализированной организацией</t>
  </si>
  <si>
    <t>общие осмотры - 2 раза в год; частичные осмотры - 3-6 раз в месяц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</si>
  <si>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</si>
  <si>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контроль состояния и восстановление исправности элементов внутренней канализации, канализационных вытяжек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</si>
  <si>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</si>
  <si>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</si>
  <si>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</si>
  <si>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промывка систем водоснабжения для удаления накипно-коррозионных отложений.</t>
  </si>
  <si>
    <t>1 раз в квартал</t>
  </si>
  <si>
    <t>1 раз в месяц</t>
  </si>
  <si>
    <t>по мере необходимости</t>
  </si>
  <si>
    <t xml:space="preserve"> - организация проверки состояния системы внутридомового газового оборудования и ее отдельных элементов;</t>
  </si>
  <si>
    <t>в соответствии с договором со специализированной организацей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</si>
  <si>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</si>
  <si>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</si>
  <si>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</si>
  <si>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</si>
  <si>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</si>
  <si>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>- влажная уборка тамбуров, холлов, коридоров,  лестничных площадок и маршей</t>
  </si>
  <si>
    <t>1 раз в неделю</t>
  </si>
  <si>
    <t xml:space="preserve"> - мытье окон;</t>
  </si>
  <si>
    <t>подметание полов кабины лифта и влажная уборка</t>
  </si>
  <si>
    <t xml:space="preserve"> - проведение дератизации и дезинсекции помещений, входящих в состав общего имущества в многоквартирном доме</t>
  </si>
  <si>
    <t>Сдвижка и подметание снега при отсутствии снегопадов</t>
  </si>
  <si>
    <t>3 раза в месяц</t>
  </si>
  <si>
    <t>Сдвижка и подметание снега при снегопаде</t>
  </si>
  <si>
    <t>по мере необходимости, через 3 часа во время снегопада</t>
  </si>
  <si>
    <t>по мере необходимости при возникнивении скользкости</t>
  </si>
  <si>
    <t xml:space="preserve"> - ремонт придомовой территории</t>
  </si>
  <si>
    <t>по смете</t>
  </si>
  <si>
    <t xml:space="preserve"> - подметание и уборка придомовой территории;</t>
  </si>
  <si>
    <t>1 раз в двое суток</t>
  </si>
  <si>
    <t xml:space="preserve"> - уборка крыльца и площадки перед входом в подъезд, очистка металлической решетки и приямка.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</si>
  <si>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</si>
  <si>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газонов - 1 раз в двое суток; выкашивание - 1 раз в месяц</t>
  </si>
  <si>
    <t xml:space="preserve"> - прочистка ливневой канализации;</t>
  </si>
  <si>
    <t>IV. Работы и услуги по управлению  многоквартирным домом</t>
  </si>
  <si>
    <t>постоянно</t>
  </si>
  <si>
    <t xml:space="preserve">  осуществление систематического контроля качества услуг, работ подрядчиков и исполнение иных договорных обязательств;</t>
  </si>
  <si>
    <t xml:space="preserve">планирование технических </t>
  </si>
  <si>
    <t>ВСЕГО</t>
  </si>
  <si>
    <t>Размер платы за содержание и ремонт жилого помещения в год  руб.</t>
  </si>
  <si>
    <t>рублей</t>
  </si>
  <si>
    <t>Стоимость на 1 кв. м в месяц, руб.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</si>
  <si>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</t>
  </si>
  <si>
    <t>-экспертиза промышленной безопасности,страхование и т.д.</t>
  </si>
  <si>
    <t>обслуживание системы доступа в подъезды (домофон)</t>
  </si>
  <si>
    <t>ежемесячно</t>
  </si>
  <si>
    <t xml:space="preserve">ежедневно   </t>
  </si>
  <si>
    <t xml:space="preserve">по мере необходимости </t>
  </si>
  <si>
    <t xml:space="preserve"> - проверка состояния основания, поверхностного слоя напольного покрытия ;</t>
  </si>
  <si>
    <t>при необходимости</t>
  </si>
  <si>
    <t>Ежеквартально (отдельной строкой)</t>
  </si>
  <si>
    <t>Ежедневно   (отдельной строкой)</t>
  </si>
  <si>
    <t xml:space="preserve"> Очистка придомовой территории от наледи и льда</t>
  </si>
  <si>
    <t>Вывоз снега с привлечением специализированной организации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</si>
  <si>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и оголения арматуры, коррозии арматуры в домах с перекрытиями и покрытиями из сборного железобетонного настила;</t>
  </si>
  <si>
    <t xml:space="preserve"> - выявление нарушений и эксплуатационных качеств несущих конструкций, гидроизоляции, элементов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</si>
  <si>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 и над балконами;</t>
  </si>
  <si>
    <t xml:space="preserve"> - постоянный контроль параметров  воды (давления,расхода) и незамедлительное принятие мер к восстановлению требуемых параметров 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</si>
  <si>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 и т.п.);</t>
  </si>
  <si>
    <t>контроль за состоянием дверей технических подполий, запорных устройств на них. Устранение выявленных неисправностей</t>
  </si>
  <si>
    <t>3. Работы, выполняемые для надлежащего содержания стен многоквартирных домов</t>
  </si>
  <si>
    <t>4. Работы, выполняемые в целях надлежащего содержания перекрытий и покрытий многоквартирных домов</t>
  </si>
  <si>
    <t>5. Работы, выполняемые в целях надлежащего содержания колонн и столбов многоквартирных домов</t>
  </si>
  <si>
    <t>6. Работы, выполняемые в целях надлежащего содержания балок (ригелей) перекрытий и покрытий многоквартирных домов</t>
  </si>
  <si>
    <t>7. Работы, выполняемые в целях надлежащего содержания крыш многоквартирных домов</t>
  </si>
  <si>
    <t>8. Работы, выполняемые в целях надлежащего содержания лестниц многоквартирных домов</t>
  </si>
  <si>
    <t>9. Работы, выполняемые в целях надлежащего содержания фасадов многоквартирных домов:</t>
  </si>
  <si>
    <t>10. Работы, выполняемые в целях надлежащего содержания перегородок в многоквартирных домах: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</si>
  <si>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</si>
  <si>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</si>
  <si>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</si>
  <si>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-работы, выполняемые в целях надлежащего содержания систем вентиляции и дымоудаления многоквартирных домов (техническое обслуживание и сезонное управление )</t>
  </si>
  <si>
    <t>3 раза в год</t>
  </si>
  <si>
    <t xml:space="preserve"> проверка температурно-влажностного режима подвальных помещений и при выявлении нарушений устранение причин его нарушения;</t>
  </si>
  <si>
    <t>2. Работы, выполняемые в зданиях с  подвалами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</si>
  <si>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</si>
  <si>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2 раза в год при подготовке к осеннему и весенне-летнему сезону</t>
  </si>
  <si>
    <t xml:space="preserve"> - проверка состояния утеплителя, гидроизоляции , адгезии отделочных слоев к конструкциям перекрытия (покрытия);</t>
  </si>
  <si>
    <t xml:space="preserve"> - восстановление работоспособности (ремонт, замена)  , водоразборных приборов (смесителей, кранов и т.п.), относящихся к общему имуществу в многоквартирном доме;</t>
  </si>
  <si>
    <t>Ежемесячно   (отдельной строкой)</t>
  </si>
  <si>
    <t xml:space="preserve"> проверка температурно-влажностного режима и воздухообмена на тех.этаже.</t>
  </si>
  <si>
    <t>проверка кровли на отсутствие протечек,проверка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</si>
  <si>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 xml:space="preserve"> - контроль состояния и замена вышедшей из строя  проводки, датчиков; проверка заземления оболочки электрокабеля, оборудования , замеры сопротивления изоляции проводов, трубопроводов и восстановление цепей заземления по результатам проверки.</t>
  </si>
  <si>
    <t xml:space="preserve"> - уборка крыльца и площадки перед входом в подъезд, очистка  от мусора урн установленных возле подьездов</t>
  </si>
  <si>
    <t>5 раз в неделю</t>
  </si>
  <si>
    <t>25. Проверка состояния и 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</t>
  </si>
  <si>
    <t xml:space="preserve"> -посыпка противогололедными материалами</t>
  </si>
  <si>
    <t xml:space="preserve"> - уборка,выкашивание , полив газонов;</t>
  </si>
  <si>
    <t xml:space="preserve"> - проверка технического состояния видимых частей конструкций с выявлением  :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</si>
  <si>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стеной;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</si>
  <si>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</si>
  <si>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</si>
  <si>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</si>
  <si>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выявление зыбкости перекрытия, наличия, характера и величины трещин в штукатурном слое;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</si>
  <si>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 осадочных и температурных швов, водоприемных воронок внутреннего водостока;</t>
  </si>
  <si>
    <t>проверка состояния защитных бетонных плит и ограждений,  мест опирания железобетонных коробов и других элементов на эксплуатируемых крышах;</t>
  </si>
  <si>
    <t>выявления наличия и параметров трещин в сопряжениях маршевых плит с несущими конструкциями, оголения и коррозии арматуры,нарушения связей в отдельных проступях в домах с железобетонными лестницами;</t>
  </si>
  <si>
    <t>выявление деформации и повреждений в несущих конструкциях,надежности креплений ограждений,выбоин и сколов в ступенях;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</si>
  <si>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</si>
  <si>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при выявлении повреждений и нарушений - разработка плана восстановительных работ (при необходимости).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</si>
  <si>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</t>
  </si>
  <si>
    <t xml:space="preserve"> - проверка звукоизоляции и огнезащиты;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</si>
  <si>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</si>
  <si>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14. Работы, выполняемые в целях надлежащего содержания систем вентиляции и дымоудаления многоквартирных домов:</t>
  </si>
  <si>
    <t xml:space="preserve"> - проверка утепления теплых  технических этажей , плотности закрытия входов на них;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</si>
  <si>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</si>
  <si>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>15. Общие работы, выполняемые для надлежащего содержания систем водоснабжения (холодного) и водоотведения в многоквартирных домах:</t>
  </si>
  <si>
    <t>16.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</si>
  <si>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17. Работы, выполняемые в целях надлежащего содержания систем внутридомового газового оборудования в многоквартирном доме:</t>
  </si>
  <si>
    <t xml:space="preserve"> - техническое обслуживание и ремонт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электрооборудования;</t>
  </si>
  <si>
    <t xml:space="preserve"> - проверка и обеспечение работоспособности устройств защитного отключения; обеспечение сохранности коллективного (общедомового) прибора учета электрической энергии, установленного в помещениях, отнесенных к общему имуществу многоквартирного дома, а также иного оборудования, входящего в интеллектуальную систему учета эл.энергии;</t>
  </si>
  <si>
    <t xml:space="preserve"> - замена ламп в светильниках наружного освещения, в подъездах;</t>
  </si>
  <si>
    <t>18. Работы, выполняемые в целях надлежащего содержания и ремонта лифта (лифтов) в многоквартирном доме: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</si>
  <si>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устранению;</t>
  </si>
  <si>
    <t>19. Работы по содержанию помещений, входящих в состав общего имущества в многоквартирном доме:</t>
  </si>
  <si>
    <t xml:space="preserve"> - сухая уборка тамбуров, холлов, коридоров, лестничных площадок ,маршей,пандусов;</t>
  </si>
  <si>
    <t xml:space="preserve"> - влажная протирка подоконников,  дверных коробок, полотен дверей,доводчиков, дверных ручек,перил лестниц,почтовых ящиков;</t>
  </si>
  <si>
    <t>1 раза в год</t>
  </si>
  <si>
    <t>20.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</si>
  <si>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21. Работы по содержанию придомовой территории в теплый период года:</t>
  </si>
  <si>
    <t>22. Работы по организации и содержанию мест (площадок) накопления твердых коммунальных отходов, включая обслуживание и очистку контейнерных площадок.Указанные работы не включают уборку мест погрузки ТКО.</t>
  </si>
  <si>
    <t xml:space="preserve"> 23.Организация накопления отходов  I - IV классов опасности (отработанных ртутьсодержащих ламп и др.) и их передача в организации, имеющие лицензии на осуществление деятельности по сбору,транспортированию,обработке,утилизации,обезвреживанию,размещению таких отходов.</t>
  </si>
  <si>
    <t>25. Работы по техническому обслуживанию систем пожарной,пожарно-охранной сигнализации - осмотр составных частей системы на отсутствие механических повреждений и проверка ее работоспособности; контроль рабочего положения выключателей и переключателей; контроль основного и резервного источников питания.</t>
  </si>
  <si>
    <t>26.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</si>
  <si>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27.Работы и услуги,предусмотренные разделами I и II настоящего перечня ,которые могут повлиять на обеспечение условий доступности для инвалидов помещения многоквартирного дома,выполняются с учетом обеспечения такого доступа.</t>
  </si>
  <si>
    <t>28. Обеспечение сохранности и нормального функционирования переданного в управление недвижимого имущества; 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требованиями; заключение договоров с подрядчиками;</t>
  </si>
  <si>
    <t>29. Планирование финансовых  ресурсов; финансирование работ и услуг подрядчиков в соответствии с заключенными договорами и с учетом штрафных санкций за ненадлежащее качество работ и услуг; ведение бухгалтерского учета отношений с подрядчиками. Обеспечение соблюдения финансовой и кассовой дисциплины. Организация работы с налоговыми органами, Пенсионным фондом, фондами социального страхования; формирование информационной системы бухгалтерского учета и отчетности в соответствии с требованиями бухгалтерского, налогового, статистического и управленческого учета,</t>
  </si>
  <si>
    <t>31. Взыскание задолженности по оплате за ЖКУ;  работа с населением, в том числе рассмотрение обращений и жалоб граждан по качественному обслуживанию;</t>
  </si>
  <si>
    <t>32. Выполнение функций, связанных с регистрацией граждан, ведение паспортной работы, взаимодействие с органами правопорядка,</t>
  </si>
  <si>
    <t>33. Услуги банка</t>
  </si>
  <si>
    <t xml:space="preserve"> 34. Выполнение диспетчерских функций по приёму заявок от населения; обеспечение раскрытия информации о финансово-хозяйственной деятельности организации, составе жилищного фонда посредством использования интернет-ресурсов.</t>
  </si>
  <si>
    <t>30. Учетно-расчетное обслуживание (расчет, формирование, доставка  квитанций и сбор платежей с нанимателей и собственников помещений, в том числе за коммунальные услуги, обслуживание кассового оборудования);</t>
  </si>
  <si>
    <t>Приложение №1 к договору управления многоквартирным жилым домом по  адресу: г. Саратов  ул.им.В.Аржаного 3а</t>
  </si>
  <si>
    <t>24. Работы по обеспечению требований пожарной безопасности - осмотры ипрочие работы по работоспособности состояния систем пожарной безопастности.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</si>
</sst>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  <numFmt numFmtId="180" formatCode="_-* #,##0_р_._-;\-* #,##0_р_._-;_-* &quot;-&quot;_р_._-;_-@_-"/>
    <numFmt numFmtId="181" formatCode="_-* #,##0.00_р_._-;\-* #,##0.00_р_._-;_-* &quot;-&quot;??_р_._-;_-@_-"/>
    <numFmt numFmtId="182" formatCode="General_)"/>
    <numFmt numFmtId="183" formatCode="0.0000"/>
    <numFmt numFmtId="184" formatCode="0.000"/>
    <numFmt numFmtId="185" formatCode="#,##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"/>
      <family val="2"/>
    </font>
    <font>
      <b/>
      <sz val="18"/>
      <name val="Arial"/>
      <family val="2"/>
    </font>
    <font>
      <sz val="1"/>
      <color indexed="16"/>
      <name val="Courier New"/>
      <family val="1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"/>
      <color indexed="16"/>
      <name val="Courier New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2" fillId="0" borderId="1">
      <alignment/>
      <protection locked="0"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182" fontId="3" fillId="0" borderId="2">
      <alignment/>
      <protection locked="0"/>
    </xf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182" fontId="4" fillId="28" borderId="2">
      <alignment/>
      <protection/>
    </xf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0" fontId="43" fillId="33" borderId="0" applyNumberFormat="0" applyBorder="0" applyAlignment="0" applyProtection="0"/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202">
    <xf numFmtId="0" fontId="0" fillId="0" borderId="0" xfId="0" applyAlignment="1">
      <alignment/>
    </xf>
    <xf numFmtId="0" fontId="8" fillId="0" borderId="0" xfId="0" applyFont="1" applyAlignment="1">
      <alignment/>
    </xf>
    <xf numFmtId="2" fontId="8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top" wrapText="1"/>
    </xf>
    <xf numFmtId="4" fontId="10" fillId="0" borderId="0" xfId="0" applyNumberFormat="1" applyFont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justify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2" fontId="10" fillId="0" borderId="27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2" fontId="10" fillId="0" borderId="28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2" fontId="10" fillId="0" borderId="3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2" fontId="10" fillId="0" borderId="3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vertical="center" wrapText="1"/>
    </xf>
    <xf numFmtId="2" fontId="10" fillId="0" borderId="38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vertical="center" wrapText="1"/>
    </xf>
    <xf numFmtId="49" fontId="10" fillId="0" borderId="18" xfId="0" applyNumberFormat="1" applyFont="1" applyBorder="1" applyAlignment="1">
      <alignment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49" fontId="10" fillId="0" borderId="39" xfId="0" applyNumberFormat="1" applyFont="1" applyFill="1" applyBorder="1" applyAlignment="1">
      <alignment vertical="center" wrapText="1"/>
    </xf>
    <xf numFmtId="49" fontId="10" fillId="0" borderId="25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2" fontId="10" fillId="0" borderId="41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10" fillId="0" borderId="42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 wrapText="1"/>
    </xf>
    <xf numFmtId="49" fontId="10" fillId="0" borderId="34" xfId="0" applyNumberFormat="1" applyFont="1" applyFill="1" applyBorder="1" applyAlignment="1">
      <alignment vertical="center" wrapText="1"/>
    </xf>
    <xf numFmtId="2" fontId="10" fillId="0" borderId="43" xfId="0" applyNumberFormat="1" applyFont="1" applyFill="1" applyBorder="1" applyAlignment="1">
      <alignment horizontal="center" vertical="center" wrapText="1"/>
    </xf>
    <xf numFmtId="2" fontId="10" fillId="0" borderId="44" xfId="0" applyNumberFormat="1" applyFont="1" applyFill="1" applyBorder="1" applyAlignment="1">
      <alignment horizontal="center" vertical="center" wrapText="1"/>
    </xf>
    <xf numFmtId="49" fontId="10" fillId="0" borderId="45" xfId="0" applyNumberFormat="1" applyFont="1" applyFill="1" applyBorder="1" applyAlignment="1">
      <alignment vertical="center" wrapText="1"/>
    </xf>
    <xf numFmtId="0" fontId="10" fillId="0" borderId="45" xfId="0" applyFont="1" applyFill="1" applyBorder="1" applyAlignment="1">
      <alignment horizontal="center" vertical="center" wrapText="1"/>
    </xf>
    <xf numFmtId="2" fontId="10" fillId="0" borderId="45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vertical="center" wrapText="1"/>
    </xf>
    <xf numFmtId="49" fontId="10" fillId="0" borderId="47" xfId="0" applyNumberFormat="1" applyFont="1" applyFill="1" applyBorder="1" applyAlignment="1">
      <alignment vertical="center" wrapText="1"/>
    </xf>
    <xf numFmtId="49" fontId="10" fillId="0" borderId="48" xfId="0" applyNumberFormat="1" applyFont="1" applyFill="1" applyBorder="1" applyAlignment="1">
      <alignment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2" fontId="10" fillId="0" borderId="51" xfId="0" applyNumberFormat="1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184" fontId="10" fillId="0" borderId="38" xfId="0" applyNumberFormat="1" applyFont="1" applyFill="1" applyBorder="1" applyAlignment="1">
      <alignment horizontal="center" vertical="center" wrapText="1"/>
    </xf>
    <xf numFmtId="184" fontId="10" fillId="0" borderId="5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wrapText="1"/>
    </xf>
    <xf numFmtId="0" fontId="10" fillId="0" borderId="56" xfId="0" applyFont="1" applyBorder="1" applyAlignment="1">
      <alignment/>
    </xf>
    <xf numFmtId="2" fontId="10" fillId="0" borderId="54" xfId="0" applyNumberFormat="1" applyFont="1" applyBorder="1" applyAlignment="1">
      <alignment/>
    </xf>
    <xf numFmtId="184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57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horizontal="center" vertical="center" wrapText="1"/>
    </xf>
    <xf numFmtId="2" fontId="8" fillId="0" borderId="58" xfId="0" applyNumberFormat="1" applyFont="1" applyFill="1" applyBorder="1" applyAlignment="1">
      <alignment horizontal="center" vertical="center" wrapText="1"/>
    </xf>
    <xf numFmtId="2" fontId="8" fillId="0" borderId="59" xfId="0" applyNumberFormat="1" applyFont="1" applyFill="1" applyBorder="1" applyAlignment="1">
      <alignment horizontal="center" vertical="center" wrapText="1"/>
    </xf>
    <xf numFmtId="183" fontId="8" fillId="0" borderId="60" xfId="0" applyNumberFormat="1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justify" vertical="center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62" xfId="0" applyNumberFormat="1" applyFont="1" applyFill="1" applyBorder="1" applyAlignment="1">
      <alignment horizontal="center" vertical="center" wrapText="1"/>
    </xf>
    <xf numFmtId="184" fontId="8" fillId="0" borderId="63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184" fontId="8" fillId="0" borderId="60" xfId="0" applyNumberFormat="1" applyFont="1" applyFill="1" applyBorder="1" applyAlignment="1">
      <alignment horizontal="center" vertical="center" wrapText="1"/>
    </xf>
    <xf numFmtId="2" fontId="8" fillId="0" borderId="60" xfId="0" applyNumberFormat="1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65" xfId="0" applyNumberFormat="1" applyFont="1" applyFill="1" applyBorder="1" applyAlignment="1">
      <alignment horizontal="center" vertical="center" wrapText="1"/>
    </xf>
    <xf numFmtId="2" fontId="8" fillId="0" borderId="66" xfId="0" applyNumberFormat="1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vertical="center" wrapText="1"/>
    </xf>
    <xf numFmtId="0" fontId="8" fillId="0" borderId="68" xfId="0" applyFont="1" applyFill="1" applyBorder="1" applyAlignment="1">
      <alignment vertical="center" wrapText="1"/>
    </xf>
    <xf numFmtId="2" fontId="8" fillId="0" borderId="68" xfId="0" applyNumberFormat="1" applyFont="1" applyFill="1" applyBorder="1" applyAlignment="1">
      <alignment horizontal="center" vertical="center" wrapText="1"/>
    </xf>
    <xf numFmtId="2" fontId="8" fillId="0" borderId="69" xfId="0" applyNumberFormat="1" applyFont="1" applyFill="1" applyBorder="1" applyAlignment="1">
      <alignment horizontal="center" vertical="center" wrapText="1"/>
    </xf>
    <xf numFmtId="184" fontId="8" fillId="0" borderId="7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37" xfId="0" applyNumberFormat="1" applyFont="1" applyFill="1" applyBorder="1" applyAlignment="1">
      <alignment horizontal="center" vertical="center" wrapText="1"/>
    </xf>
    <xf numFmtId="0" fontId="8" fillId="0" borderId="57" xfId="0" applyFont="1" applyBorder="1" applyAlignment="1">
      <alignment vertical="center" wrapText="1"/>
    </xf>
    <xf numFmtId="0" fontId="8" fillId="0" borderId="58" xfId="0" applyFont="1" applyBorder="1" applyAlignment="1">
      <alignment vertical="center" wrapText="1"/>
    </xf>
    <xf numFmtId="2" fontId="8" fillId="0" borderId="59" xfId="0" applyNumberFormat="1" applyFont="1" applyBorder="1" applyAlignment="1">
      <alignment horizontal="center" vertical="center" wrapText="1"/>
    </xf>
    <xf numFmtId="2" fontId="8" fillId="0" borderId="60" xfId="0" applyNumberFormat="1" applyFont="1" applyBorder="1" applyAlignment="1">
      <alignment horizontal="center" vertical="center" wrapText="1"/>
    </xf>
    <xf numFmtId="2" fontId="8" fillId="0" borderId="71" xfId="0" applyNumberFormat="1" applyFont="1" applyFill="1" applyBorder="1" applyAlignment="1">
      <alignment horizontal="center" vertical="center" wrapText="1"/>
    </xf>
    <xf numFmtId="2" fontId="8" fillId="0" borderId="72" xfId="0" applyNumberFormat="1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vertical="center" wrapText="1"/>
    </xf>
    <xf numFmtId="0" fontId="8" fillId="0" borderId="74" xfId="0" applyFont="1" applyFill="1" applyBorder="1" applyAlignment="1">
      <alignment horizontal="center" vertical="center" wrapText="1"/>
    </xf>
    <xf numFmtId="2" fontId="8" fillId="0" borderId="74" xfId="0" applyNumberFormat="1" applyFont="1" applyFill="1" applyBorder="1" applyAlignment="1">
      <alignment horizontal="center" vertical="center" wrapText="1"/>
    </xf>
    <xf numFmtId="2" fontId="8" fillId="0" borderId="75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184" fontId="8" fillId="0" borderId="7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2" fontId="8" fillId="0" borderId="76" xfId="0" applyNumberFormat="1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vertical="center" wrapText="1"/>
    </xf>
    <xf numFmtId="0" fontId="8" fillId="0" borderId="78" xfId="0" applyFont="1" applyFill="1" applyBorder="1" applyAlignment="1">
      <alignment horizontal="center" vertical="center" wrapText="1"/>
    </xf>
    <xf numFmtId="2" fontId="8" fillId="0" borderId="7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8" fillId="0" borderId="80" xfId="0" applyFont="1" applyFill="1" applyBorder="1" applyAlignment="1">
      <alignment horizontal="center" vertical="center" wrapText="1"/>
    </xf>
    <xf numFmtId="2" fontId="8" fillId="0" borderId="4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81" xfId="0" applyFont="1" applyBorder="1" applyAlignment="1">
      <alignment vertical="center" wrapText="1"/>
    </xf>
    <xf numFmtId="0" fontId="8" fillId="0" borderId="78" xfId="0" applyFont="1" applyBorder="1" applyAlignment="1">
      <alignment horizontal="center" vertical="center" wrapText="1"/>
    </xf>
    <xf numFmtId="2" fontId="8" fillId="0" borderId="74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79" xfId="0" applyNumberFormat="1" applyFont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/>
    </xf>
    <xf numFmtId="2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vertical="top"/>
    </xf>
    <xf numFmtId="0" fontId="10" fillId="0" borderId="82" xfId="0" applyFont="1" applyBorder="1" applyAlignment="1">
      <alignment horizontal="center" vertical="center" wrapText="1"/>
    </xf>
    <xf numFmtId="2" fontId="10" fillId="0" borderId="82" xfId="0" applyNumberFormat="1" applyFont="1" applyBorder="1" applyAlignment="1">
      <alignment horizontal="center" vertical="center" wrapText="1"/>
    </xf>
    <xf numFmtId="184" fontId="10" fillId="0" borderId="83" xfId="0" applyNumberFormat="1" applyFont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/>
    </xf>
    <xf numFmtId="0" fontId="9" fillId="0" borderId="85" xfId="0" applyFont="1" applyFill="1" applyBorder="1" applyAlignment="1">
      <alignment horizontal="center"/>
    </xf>
    <xf numFmtId="0" fontId="9" fillId="0" borderId="86" xfId="0" applyFont="1" applyFill="1" applyBorder="1" applyAlignment="1">
      <alignment horizontal="center"/>
    </xf>
    <xf numFmtId="2" fontId="10" fillId="0" borderId="8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left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2" fontId="10" fillId="0" borderId="88" xfId="0" applyNumberFormat="1" applyFont="1" applyFill="1" applyBorder="1" applyAlignment="1">
      <alignment horizontal="center" vertical="center" wrapText="1"/>
    </xf>
    <xf numFmtId="2" fontId="10" fillId="0" borderId="74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2" fontId="10" fillId="0" borderId="28" xfId="0" applyNumberFormat="1" applyFont="1" applyFill="1" applyBorder="1" applyAlignment="1">
      <alignment horizontal="center" vertical="center" wrapText="1"/>
    </xf>
    <xf numFmtId="2" fontId="10" fillId="0" borderId="75" xfId="0" applyNumberFormat="1" applyFont="1" applyFill="1" applyBorder="1" applyAlignment="1">
      <alignment horizontal="center" vertical="center" wrapText="1"/>
    </xf>
    <xf numFmtId="2" fontId="10" fillId="0" borderId="92" xfId="0" applyNumberFormat="1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2" fontId="10" fillId="0" borderId="82" xfId="0" applyNumberFormat="1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184" fontId="10" fillId="0" borderId="95" xfId="0" applyNumberFormat="1" applyFont="1" applyFill="1" applyBorder="1" applyAlignment="1">
      <alignment horizontal="center" vertical="center" wrapText="1"/>
    </xf>
    <xf numFmtId="184" fontId="10" fillId="0" borderId="96" xfId="0" applyNumberFormat="1" applyFont="1" applyFill="1" applyBorder="1" applyAlignment="1">
      <alignment horizontal="center" vertical="center" wrapText="1"/>
    </xf>
    <xf numFmtId="184" fontId="10" fillId="0" borderId="83" xfId="0" applyNumberFormat="1" applyFont="1" applyFill="1" applyBorder="1" applyAlignment="1">
      <alignment horizontal="center" vertical="center" wrapText="1"/>
    </xf>
    <xf numFmtId="184" fontId="10" fillId="0" borderId="28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84" fontId="10" fillId="0" borderId="75" xfId="0" applyNumberFormat="1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184" fontId="10" fillId="0" borderId="92" xfId="0" applyNumberFormat="1" applyFont="1" applyFill="1" applyBorder="1" applyAlignment="1">
      <alignment horizontal="center" vertical="center" wrapText="1"/>
    </xf>
  </cellXfs>
  <cellStyles count="71">
    <cellStyle name="Normal" xfId="0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Đ_x0010_" xfId="43"/>
    <cellStyle name="Đ_x0010_?䥘Ȏ_x0013_⤀጖ē??䆈Ȏ_x0013_⬀ጘē_x0010_?䦄Ȏ" xfId="44"/>
    <cellStyle name="Heading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ззащитный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  <cellStyle name="ܘ_x0008_" xfId="79"/>
    <cellStyle name="ܘ_x0008_?䈌Ȏ㘛䤀ጛܛ_x0008_?䨐Ȏ㘛䤀ጛܛ_x0008_?䉜Ȏ㘛伀ᤛ" xfId="80"/>
    <cellStyle name="ܛ_x0008_" xfId="81"/>
    <cellStyle name="ܛ_x0008_?䉜Ȏ㘛伀ᤛܛ_x0008_?偬Ȏ?ഀ഍č_x0001_?䊴Ȏ?ကတĐ_x0001_Ҡ" xfId="82"/>
    <cellStyle name="㐀കܒ_x0008_" xfId="83"/>
    <cellStyle name="㐀കܒ_x0008_?䆴Ȏ㘛伀ᤛܛ_x0008_?䧀Ȏ〘䤀ᤘ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galter\&#1073;&#1072;&#1079;&#1099;%201&#1089;\Users\user\Downloads\\&#1057;&#1085;&#1080;&#1094;2\d\&#1044;&#1086;&#1082;&#1091;&#1084;&#1077;&#1085;&#1090;&#1099;\&#1041;&#1072;&#1085;&#1082;\V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="90" zoomScaleNormal="90" zoomScaleSheetLayoutView="100" zoomScalePageLayoutView="0" workbookViewId="0" topLeftCell="A2">
      <selection activeCell="M6" sqref="M6"/>
    </sheetView>
  </sheetViews>
  <sheetFormatPr defaultColWidth="9.140625" defaultRowHeight="12.75"/>
  <cols>
    <col min="1" max="1" width="51.8515625" style="5" customWidth="1"/>
    <col min="2" max="2" width="17.7109375" style="5" customWidth="1"/>
    <col min="3" max="3" width="16.8515625" style="5" customWidth="1"/>
    <col min="4" max="9" width="0" style="5" hidden="1" customWidth="1"/>
    <col min="10" max="10" width="20.28125" style="5" customWidth="1"/>
    <col min="11" max="11" width="13.7109375" style="5" customWidth="1"/>
    <col min="12" max="12" width="49.28125" style="5" customWidth="1"/>
    <col min="13" max="13" width="13.421875" style="5" customWidth="1"/>
    <col min="14" max="14" width="10.421875" style="5" customWidth="1"/>
    <col min="15" max="15" width="11.00390625" style="5" customWidth="1"/>
    <col min="16" max="16384" width="9.140625" style="5" customWidth="1"/>
  </cols>
  <sheetData>
    <row r="1" spans="1:10" ht="15" hidden="1">
      <c r="A1" s="5" t="s">
        <v>0</v>
      </c>
      <c r="J1" s="90">
        <v>0</v>
      </c>
    </row>
    <row r="2" spans="1:10" ht="36.75" customHeight="1">
      <c r="A2" s="198" t="s">
        <v>179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5">
      <c r="A3" s="1" t="s">
        <v>1</v>
      </c>
      <c r="C3" s="91">
        <v>12792</v>
      </c>
      <c r="D3" s="1" t="s">
        <v>2</v>
      </c>
      <c r="E3" s="91"/>
      <c r="F3" s="91"/>
      <c r="G3" s="91"/>
      <c r="H3" s="91"/>
      <c r="I3" s="91"/>
      <c r="J3" s="5" t="s">
        <v>2</v>
      </c>
    </row>
    <row r="4" spans="1:10" ht="15">
      <c r="A4" s="1"/>
      <c r="C4" s="1"/>
      <c r="D4" s="1"/>
      <c r="E4" s="1"/>
      <c r="F4" s="1"/>
      <c r="G4" s="1"/>
      <c r="H4" s="1"/>
      <c r="I4" s="1"/>
      <c r="J4" s="1"/>
    </row>
    <row r="5" ht="15" thickBot="1"/>
    <row r="6" spans="1:10" ht="143.25" thickBot="1">
      <c r="A6" s="11" t="s">
        <v>3</v>
      </c>
      <c r="B6" s="12" t="s">
        <v>4</v>
      </c>
      <c r="C6" s="12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4" t="s">
        <v>12</v>
      </c>
    </row>
    <row r="7" spans="1:10" ht="49.5" customHeight="1" thickBot="1">
      <c r="A7" s="179" t="s">
        <v>13</v>
      </c>
      <c r="B7" s="179"/>
      <c r="C7" s="179"/>
      <c r="D7" s="179"/>
      <c r="E7" s="179"/>
      <c r="F7" s="179"/>
      <c r="G7" s="179"/>
      <c r="H7" s="179"/>
      <c r="I7" s="179"/>
      <c r="J7" s="179"/>
    </row>
    <row r="8" spans="1:10" ht="25.5" customHeight="1">
      <c r="A8" s="92" t="s">
        <v>14</v>
      </c>
      <c r="B8" s="93"/>
      <c r="C8" s="94">
        <f>C9</f>
        <v>23025.6</v>
      </c>
      <c r="D8" s="95"/>
      <c r="E8" s="95"/>
      <c r="F8" s="95"/>
      <c r="G8" s="95"/>
      <c r="H8" s="95"/>
      <c r="I8" s="95"/>
      <c r="J8" s="96">
        <f>J9</f>
        <v>0.15</v>
      </c>
    </row>
    <row r="9" spans="1:10" ht="44.25" customHeight="1">
      <c r="A9" s="15" t="s">
        <v>15</v>
      </c>
      <c r="B9" s="174" t="s">
        <v>16</v>
      </c>
      <c r="C9" s="182">
        <f>C3*J9*12</f>
        <v>23025.6</v>
      </c>
      <c r="D9" s="16"/>
      <c r="E9" s="16"/>
      <c r="F9" s="16"/>
      <c r="G9" s="16"/>
      <c r="H9" s="16"/>
      <c r="I9" s="16"/>
      <c r="J9" s="196">
        <v>0.15</v>
      </c>
    </row>
    <row r="10" spans="1:10" ht="33" customHeight="1">
      <c r="A10" s="15" t="s">
        <v>135</v>
      </c>
      <c r="B10" s="180"/>
      <c r="C10" s="183"/>
      <c r="D10" s="17"/>
      <c r="E10" s="17"/>
      <c r="F10" s="17"/>
      <c r="G10" s="17"/>
      <c r="H10" s="17"/>
      <c r="I10" s="17"/>
      <c r="J10" s="199"/>
    </row>
    <row r="11" spans="1:10" ht="30" customHeight="1">
      <c r="A11" s="15" t="s">
        <v>17</v>
      </c>
      <c r="B11" s="180"/>
      <c r="C11" s="183"/>
      <c r="D11" s="17"/>
      <c r="E11" s="17"/>
      <c r="F11" s="17"/>
      <c r="G11" s="17"/>
      <c r="H11" s="17"/>
      <c r="I11" s="17"/>
      <c r="J11" s="199"/>
    </row>
    <row r="12" spans="1:10" ht="55.5" customHeight="1">
      <c r="A12" s="15" t="s">
        <v>18</v>
      </c>
      <c r="B12" s="180"/>
      <c r="C12" s="183"/>
      <c r="D12" s="17"/>
      <c r="E12" s="17"/>
      <c r="F12" s="17"/>
      <c r="G12" s="17"/>
      <c r="H12" s="17"/>
      <c r="I12" s="17"/>
      <c r="J12" s="199"/>
    </row>
    <row r="13" spans="1:10" ht="78" customHeight="1">
      <c r="A13" s="15" t="s">
        <v>19</v>
      </c>
      <c r="B13" s="180"/>
      <c r="C13" s="183"/>
      <c r="D13" s="17"/>
      <c r="E13" s="17"/>
      <c r="F13" s="17"/>
      <c r="G13" s="17"/>
      <c r="H13" s="17"/>
      <c r="I13" s="17"/>
      <c r="J13" s="199"/>
    </row>
    <row r="14" spans="1:10" ht="57.75" thickBot="1">
      <c r="A14" s="15" t="s">
        <v>20</v>
      </c>
      <c r="B14" s="180"/>
      <c r="C14" s="183"/>
      <c r="D14" s="18"/>
      <c r="E14" s="18"/>
      <c r="F14" s="18"/>
      <c r="G14" s="18"/>
      <c r="H14" s="18"/>
      <c r="I14" s="18"/>
      <c r="J14" s="199"/>
    </row>
    <row r="15" spans="1:10" ht="30">
      <c r="A15" s="97" t="s">
        <v>121</v>
      </c>
      <c r="B15" s="19"/>
      <c r="C15" s="98">
        <f>C16</f>
        <v>23025.6</v>
      </c>
      <c r="D15" s="99"/>
      <c r="E15" s="99"/>
      <c r="F15" s="99"/>
      <c r="G15" s="99"/>
      <c r="H15" s="99"/>
      <c r="I15" s="99"/>
      <c r="J15" s="100">
        <f>J16</f>
        <v>0.15</v>
      </c>
    </row>
    <row r="16" spans="1:10" ht="50.25" customHeight="1">
      <c r="A16" s="20" t="s">
        <v>120</v>
      </c>
      <c r="B16" s="200" t="s">
        <v>123</v>
      </c>
      <c r="C16" s="183">
        <f>J16*C3*12</f>
        <v>23025.6</v>
      </c>
      <c r="D16" s="101"/>
      <c r="E16" s="101"/>
      <c r="F16" s="101"/>
      <c r="G16" s="101"/>
      <c r="H16" s="101"/>
      <c r="I16" s="101"/>
      <c r="J16" s="199">
        <v>0.15</v>
      </c>
    </row>
    <row r="17" spans="1:10" ht="99.75" customHeight="1">
      <c r="A17" s="20" t="s">
        <v>122</v>
      </c>
      <c r="B17" s="180"/>
      <c r="C17" s="183"/>
      <c r="D17" s="101"/>
      <c r="E17" s="101"/>
      <c r="F17" s="101"/>
      <c r="G17" s="101"/>
      <c r="H17" s="101"/>
      <c r="I17" s="101"/>
      <c r="J17" s="199"/>
    </row>
    <row r="18" spans="1:10" ht="43.5" thickBot="1">
      <c r="A18" s="4" t="s">
        <v>106</v>
      </c>
      <c r="B18" s="181"/>
      <c r="C18" s="184"/>
      <c r="D18" s="101"/>
      <c r="E18" s="101"/>
      <c r="F18" s="101"/>
      <c r="G18" s="101"/>
      <c r="H18" s="101"/>
      <c r="I18" s="101"/>
      <c r="J18" s="201"/>
    </row>
    <row r="19" spans="1:10" ht="45.75" customHeight="1">
      <c r="A19" s="92" t="s">
        <v>107</v>
      </c>
      <c r="B19" s="93"/>
      <c r="C19" s="94">
        <f>C20</f>
        <v>23025.6</v>
      </c>
      <c r="D19" s="95"/>
      <c r="E19" s="95"/>
      <c r="F19" s="95"/>
      <c r="G19" s="95"/>
      <c r="H19" s="95"/>
      <c r="I19" s="95"/>
      <c r="J19" s="96">
        <f>J20</f>
        <v>0.15</v>
      </c>
    </row>
    <row r="20" spans="1:10" ht="90.75" customHeight="1" thickBot="1">
      <c r="A20" s="15" t="s">
        <v>136</v>
      </c>
      <c r="B20" s="166" t="s">
        <v>16</v>
      </c>
      <c r="C20" s="191">
        <f>C3*J20*12</f>
        <v>23025.6</v>
      </c>
      <c r="D20" s="16"/>
      <c r="E20" s="16"/>
      <c r="F20" s="16"/>
      <c r="G20" s="16"/>
      <c r="H20" s="16"/>
      <c r="I20" s="16"/>
      <c r="J20" s="195">
        <v>0.15</v>
      </c>
    </row>
    <row r="21" spans="1:10" ht="86.25" thickBot="1">
      <c r="A21" s="15" t="s">
        <v>21</v>
      </c>
      <c r="B21" s="166"/>
      <c r="C21" s="191"/>
      <c r="D21" s="17"/>
      <c r="E21" s="17"/>
      <c r="F21" s="17"/>
      <c r="G21" s="17"/>
      <c r="H21" s="17"/>
      <c r="I21" s="17"/>
      <c r="J21" s="195"/>
    </row>
    <row r="22" spans="1:10" ht="88.5" customHeight="1" thickBot="1">
      <c r="A22" s="15" t="s">
        <v>137</v>
      </c>
      <c r="B22" s="166"/>
      <c r="C22" s="191"/>
      <c r="D22" s="17"/>
      <c r="E22" s="17"/>
      <c r="F22" s="17"/>
      <c r="G22" s="17"/>
      <c r="H22" s="17"/>
      <c r="I22" s="17"/>
      <c r="J22" s="195"/>
    </row>
    <row r="23" spans="1:10" ht="67.5" customHeight="1" thickBot="1">
      <c r="A23" s="22" t="s">
        <v>22</v>
      </c>
      <c r="B23" s="166"/>
      <c r="C23" s="191"/>
      <c r="D23" s="16"/>
      <c r="E23" s="16"/>
      <c r="F23" s="16"/>
      <c r="G23" s="16"/>
      <c r="H23" s="16"/>
      <c r="I23" s="16"/>
      <c r="J23" s="195"/>
    </row>
    <row r="24" spans="1:10" ht="40.5" customHeight="1">
      <c r="A24" s="92" t="s">
        <v>108</v>
      </c>
      <c r="B24" s="93"/>
      <c r="C24" s="94">
        <f>C25</f>
        <v>23025.6</v>
      </c>
      <c r="D24" s="95"/>
      <c r="E24" s="95"/>
      <c r="F24" s="95"/>
      <c r="G24" s="95"/>
      <c r="H24" s="95"/>
      <c r="I24" s="95"/>
      <c r="J24" s="96">
        <f>J25</f>
        <v>0.15</v>
      </c>
    </row>
    <row r="25" spans="1:10" ht="48" customHeight="1" thickBot="1">
      <c r="A25" s="15" t="s">
        <v>23</v>
      </c>
      <c r="B25" s="166" t="s">
        <v>16</v>
      </c>
      <c r="C25" s="197">
        <f>C3*J25*12</f>
        <v>23025.6</v>
      </c>
      <c r="D25" s="16"/>
      <c r="E25" s="16"/>
      <c r="F25" s="16"/>
      <c r="G25" s="16"/>
      <c r="H25" s="16"/>
      <c r="I25" s="16"/>
      <c r="J25" s="195">
        <v>0.15</v>
      </c>
    </row>
    <row r="26" spans="1:10" ht="82.5" customHeight="1" thickBot="1">
      <c r="A26" s="15" t="s">
        <v>138</v>
      </c>
      <c r="B26" s="166"/>
      <c r="C26" s="197"/>
      <c r="D26" s="17"/>
      <c r="E26" s="17"/>
      <c r="F26" s="17"/>
      <c r="G26" s="17"/>
      <c r="H26" s="17"/>
      <c r="I26" s="17"/>
      <c r="J26" s="195"/>
    </row>
    <row r="27" spans="1:10" ht="130.5" customHeight="1" thickBot="1">
      <c r="A27" s="15" t="s">
        <v>101</v>
      </c>
      <c r="B27" s="166"/>
      <c r="C27" s="197"/>
      <c r="D27" s="17"/>
      <c r="E27" s="17"/>
      <c r="F27" s="17"/>
      <c r="G27" s="17"/>
      <c r="H27" s="17"/>
      <c r="I27" s="17"/>
      <c r="J27" s="195"/>
    </row>
    <row r="28" spans="1:10" ht="48" customHeight="1" thickBot="1">
      <c r="A28" s="24" t="s">
        <v>139</v>
      </c>
      <c r="B28" s="166"/>
      <c r="C28" s="197"/>
      <c r="D28" s="17"/>
      <c r="E28" s="17"/>
      <c r="F28" s="17"/>
      <c r="G28" s="17"/>
      <c r="H28" s="17"/>
      <c r="I28" s="17"/>
      <c r="J28" s="195"/>
    </row>
    <row r="29" spans="1:10" ht="59.25" customHeight="1" thickBot="1">
      <c r="A29" s="24" t="s">
        <v>140</v>
      </c>
      <c r="B29" s="166"/>
      <c r="C29" s="197"/>
      <c r="D29" s="17"/>
      <c r="E29" s="17"/>
      <c r="F29" s="17"/>
      <c r="G29" s="17"/>
      <c r="H29" s="17"/>
      <c r="I29" s="17"/>
      <c r="J29" s="195"/>
    </row>
    <row r="30" spans="1:10" ht="48.75" customHeight="1" thickBot="1">
      <c r="A30" s="15" t="s">
        <v>124</v>
      </c>
      <c r="B30" s="166"/>
      <c r="C30" s="197"/>
      <c r="D30" s="18"/>
      <c r="E30" s="18"/>
      <c r="F30" s="18"/>
      <c r="G30" s="18"/>
      <c r="H30" s="18"/>
      <c r="I30" s="18"/>
      <c r="J30" s="195"/>
    </row>
    <row r="31" spans="1:10" ht="48.75" customHeight="1" thickBot="1">
      <c r="A31" s="25" t="s">
        <v>24</v>
      </c>
      <c r="B31" s="166"/>
      <c r="C31" s="197"/>
      <c r="D31" s="26"/>
      <c r="E31" s="26"/>
      <c r="F31" s="26"/>
      <c r="G31" s="26"/>
      <c r="H31" s="26"/>
      <c r="I31" s="26"/>
      <c r="J31" s="195"/>
    </row>
    <row r="32" spans="1:10" ht="39.75" customHeight="1">
      <c r="A32" s="102" t="s">
        <v>109</v>
      </c>
      <c r="B32" s="103"/>
      <c r="C32" s="94">
        <f>C33</f>
        <v>19955.52</v>
      </c>
      <c r="D32" s="95"/>
      <c r="E32" s="95"/>
      <c r="F32" s="95"/>
      <c r="G32" s="95"/>
      <c r="H32" s="95"/>
      <c r="I32" s="95"/>
      <c r="J32" s="96">
        <f>J33</f>
        <v>0.13</v>
      </c>
    </row>
    <row r="33" spans="1:10" ht="79.5" customHeight="1" thickBot="1">
      <c r="A33" s="15" t="s">
        <v>25</v>
      </c>
      <c r="B33" s="166" t="s">
        <v>16</v>
      </c>
      <c r="C33" s="191">
        <f>C3*J33*12</f>
        <v>19955.52</v>
      </c>
      <c r="D33" s="16"/>
      <c r="E33" s="16"/>
      <c r="F33" s="16"/>
      <c r="G33" s="16"/>
      <c r="H33" s="16"/>
      <c r="I33" s="16"/>
      <c r="J33" s="195">
        <v>0.13</v>
      </c>
    </row>
    <row r="34" spans="1:10" ht="86.25" thickBot="1">
      <c r="A34" s="15" t="s">
        <v>26</v>
      </c>
      <c r="B34" s="166"/>
      <c r="C34" s="191"/>
      <c r="D34" s="17"/>
      <c r="E34" s="17"/>
      <c r="F34" s="17"/>
      <c r="G34" s="17"/>
      <c r="H34" s="17"/>
      <c r="I34" s="17"/>
      <c r="J34" s="195"/>
    </row>
    <row r="35" spans="1:10" ht="82.5" customHeight="1" thickBot="1">
      <c r="A35" s="15" t="s">
        <v>27</v>
      </c>
      <c r="B35" s="166"/>
      <c r="C35" s="191"/>
      <c r="D35" s="17"/>
      <c r="E35" s="17"/>
      <c r="F35" s="17"/>
      <c r="G35" s="17"/>
      <c r="H35" s="17"/>
      <c r="I35" s="17"/>
      <c r="J35" s="195"/>
    </row>
    <row r="36" spans="1:10" ht="47.25" customHeight="1" thickBot="1">
      <c r="A36" s="15" t="s">
        <v>28</v>
      </c>
      <c r="B36" s="166"/>
      <c r="C36" s="191"/>
      <c r="D36" s="18"/>
      <c r="E36" s="18"/>
      <c r="F36" s="18"/>
      <c r="G36" s="18"/>
      <c r="H36" s="18"/>
      <c r="I36" s="18"/>
      <c r="J36" s="195"/>
    </row>
    <row r="37" spans="1:10" ht="50.25" customHeight="1" thickBot="1">
      <c r="A37" s="22" t="s">
        <v>24</v>
      </c>
      <c r="B37" s="166"/>
      <c r="C37" s="191"/>
      <c r="D37" s="16"/>
      <c r="E37" s="16"/>
      <c r="F37" s="16"/>
      <c r="G37" s="16"/>
      <c r="H37" s="16"/>
      <c r="I37" s="16"/>
      <c r="J37" s="195"/>
    </row>
    <row r="38" spans="1:10" ht="60">
      <c r="A38" s="92" t="s">
        <v>110</v>
      </c>
      <c r="B38" s="104"/>
      <c r="C38" s="94">
        <f>C39</f>
        <v>19955.52</v>
      </c>
      <c r="D38" s="95"/>
      <c r="E38" s="95"/>
      <c r="F38" s="95"/>
      <c r="G38" s="95"/>
      <c r="H38" s="95"/>
      <c r="I38" s="95"/>
      <c r="J38" s="96">
        <f>J39</f>
        <v>0.13</v>
      </c>
    </row>
    <row r="39" spans="1:10" ht="49.5" customHeight="1" thickBot="1">
      <c r="A39" s="15" t="s">
        <v>29</v>
      </c>
      <c r="B39" s="166" t="s">
        <v>16</v>
      </c>
      <c r="C39" s="191">
        <f>C3*J39*12</f>
        <v>19955.52</v>
      </c>
      <c r="D39" s="16"/>
      <c r="E39" s="16"/>
      <c r="F39" s="16"/>
      <c r="G39" s="16"/>
      <c r="H39" s="16"/>
      <c r="I39" s="16"/>
      <c r="J39" s="195">
        <v>0.13</v>
      </c>
    </row>
    <row r="40" spans="1:10" ht="87" customHeight="1" thickBot="1">
      <c r="A40" s="15" t="s">
        <v>30</v>
      </c>
      <c r="B40" s="166"/>
      <c r="C40" s="191"/>
      <c r="D40" s="17"/>
      <c r="E40" s="17"/>
      <c r="F40" s="17"/>
      <c r="G40" s="17"/>
      <c r="H40" s="17"/>
      <c r="I40" s="17"/>
      <c r="J40" s="195"/>
    </row>
    <row r="41" spans="1:10" ht="78" customHeight="1" thickBot="1">
      <c r="A41" s="15" t="s">
        <v>31</v>
      </c>
      <c r="B41" s="166"/>
      <c r="C41" s="191"/>
      <c r="D41" s="17"/>
      <c r="E41" s="17"/>
      <c r="F41" s="17"/>
      <c r="G41" s="17"/>
      <c r="H41" s="17"/>
      <c r="I41" s="17"/>
      <c r="J41" s="195"/>
    </row>
    <row r="42" spans="1:10" ht="57.75" thickBot="1">
      <c r="A42" s="25" t="s">
        <v>24</v>
      </c>
      <c r="B42" s="166"/>
      <c r="C42" s="191"/>
      <c r="D42" s="26"/>
      <c r="E42" s="26"/>
      <c r="F42" s="26"/>
      <c r="G42" s="26"/>
      <c r="H42" s="26"/>
      <c r="I42" s="26"/>
      <c r="J42" s="195"/>
    </row>
    <row r="43" spans="1:11" ht="45">
      <c r="A43" s="92" t="s">
        <v>111</v>
      </c>
      <c r="B43" s="93"/>
      <c r="C43" s="94">
        <f>SUM(C44:C52)</f>
        <v>53726.399999999994</v>
      </c>
      <c r="D43" s="95"/>
      <c r="E43" s="95"/>
      <c r="F43" s="95"/>
      <c r="G43" s="95"/>
      <c r="H43" s="95"/>
      <c r="I43" s="95"/>
      <c r="J43" s="96">
        <f>SUM(J44:J52)</f>
        <v>0.35</v>
      </c>
      <c r="K43" s="28"/>
    </row>
    <row r="44" spans="1:10" ht="36" customHeight="1" thickBot="1">
      <c r="A44" s="15" t="s">
        <v>127</v>
      </c>
      <c r="B44" s="166" t="s">
        <v>32</v>
      </c>
      <c r="C44" s="191">
        <f>C3*J44*12</f>
        <v>53726.399999999994</v>
      </c>
      <c r="D44" s="16"/>
      <c r="E44" s="16"/>
      <c r="F44" s="16"/>
      <c r="G44" s="16"/>
      <c r="H44" s="16"/>
      <c r="I44" s="16"/>
      <c r="J44" s="185">
        <v>0.35</v>
      </c>
    </row>
    <row r="45" spans="1:10" ht="38.25" customHeight="1" thickBot="1">
      <c r="A45" s="15" t="s">
        <v>33</v>
      </c>
      <c r="B45" s="166"/>
      <c r="C45" s="191"/>
      <c r="D45" s="17"/>
      <c r="E45" s="17"/>
      <c r="F45" s="17"/>
      <c r="G45" s="17"/>
      <c r="H45" s="17"/>
      <c r="I45" s="17"/>
      <c r="J45" s="186"/>
    </row>
    <row r="46" spans="1:10" ht="91.5" customHeight="1" thickBot="1">
      <c r="A46" s="15" t="s">
        <v>141</v>
      </c>
      <c r="B46" s="166"/>
      <c r="C46" s="191"/>
      <c r="D46" s="17"/>
      <c r="E46" s="17"/>
      <c r="F46" s="17"/>
      <c r="G46" s="17"/>
      <c r="H46" s="17"/>
      <c r="I46" s="17"/>
      <c r="J46" s="186"/>
    </row>
    <row r="47" spans="1:10" ht="57.75" thickBot="1">
      <c r="A47" s="15" t="s">
        <v>142</v>
      </c>
      <c r="B47" s="166"/>
      <c r="C47" s="191"/>
      <c r="D47" s="17"/>
      <c r="E47" s="17"/>
      <c r="F47" s="17"/>
      <c r="G47" s="17"/>
      <c r="H47" s="17"/>
      <c r="I47" s="17"/>
      <c r="J47" s="186"/>
    </row>
    <row r="48" spans="1:15" ht="65.25" customHeight="1">
      <c r="A48" s="30" t="s">
        <v>128</v>
      </c>
      <c r="B48" s="31" t="s">
        <v>34</v>
      </c>
      <c r="C48" s="32">
        <f>C3*J48*12</f>
        <v>0</v>
      </c>
      <c r="D48" s="32" t="e">
        <f>#REF!+#REF!</f>
        <v>#REF!</v>
      </c>
      <c r="E48" s="32" t="e">
        <f>#REF!+#REF!</f>
        <v>#REF!</v>
      </c>
      <c r="F48" s="32" t="e">
        <f>#REF!+#REF!</f>
        <v>#REF!</v>
      </c>
      <c r="G48" s="32" t="e">
        <f>#REF!+#REF!</f>
        <v>#REF!</v>
      </c>
      <c r="H48" s="32" t="e">
        <f>#REF!+#REF!</f>
        <v>#REF!</v>
      </c>
      <c r="I48" s="32" t="e">
        <f>#REF!+#REF!</f>
        <v>#REF!</v>
      </c>
      <c r="J48" s="186"/>
      <c r="L48" s="10"/>
      <c r="O48" s="10"/>
    </row>
    <row r="49" spans="1:15" ht="28.5">
      <c r="A49" s="15" t="s">
        <v>35</v>
      </c>
      <c r="B49" s="33"/>
      <c r="C49" s="34"/>
      <c r="D49" s="23" t="e">
        <v>#REF!</v>
      </c>
      <c r="E49" s="23" t="e">
        <v>#REF!</v>
      </c>
      <c r="F49" s="23" t="e">
        <v>#REF!</v>
      </c>
      <c r="G49" s="23" t="e">
        <v>#REF!</v>
      </c>
      <c r="H49" s="23" t="e">
        <v>#REF!</v>
      </c>
      <c r="I49" s="23" t="e">
        <v>#REF!</v>
      </c>
      <c r="J49" s="186"/>
      <c r="L49" s="10"/>
      <c r="O49" s="10"/>
    </row>
    <row r="50" spans="1:10" ht="66" customHeight="1" thickBot="1">
      <c r="A50" s="15" t="s">
        <v>36</v>
      </c>
      <c r="B50" s="166" t="s">
        <v>34</v>
      </c>
      <c r="C50" s="191">
        <f>C3*J50*12</f>
        <v>0</v>
      </c>
      <c r="D50" s="16"/>
      <c r="E50" s="16"/>
      <c r="F50" s="16"/>
      <c r="G50" s="16"/>
      <c r="H50" s="16"/>
      <c r="I50" s="16"/>
      <c r="J50" s="186"/>
    </row>
    <row r="51" spans="1:10" ht="54.75" customHeight="1" thickBot="1">
      <c r="A51" s="15" t="s">
        <v>37</v>
      </c>
      <c r="B51" s="166"/>
      <c r="C51" s="191"/>
      <c r="D51" s="18"/>
      <c r="E51" s="18"/>
      <c r="F51" s="18"/>
      <c r="G51" s="18"/>
      <c r="H51" s="18"/>
      <c r="I51" s="18"/>
      <c r="J51" s="186"/>
    </row>
    <row r="52" spans="1:10" ht="72" thickBot="1">
      <c r="A52" s="22" t="s">
        <v>38</v>
      </c>
      <c r="B52" s="166"/>
      <c r="C52" s="191"/>
      <c r="D52" s="35"/>
      <c r="E52" s="35"/>
      <c r="F52" s="35"/>
      <c r="G52" s="35"/>
      <c r="H52" s="35"/>
      <c r="I52" s="35"/>
      <c r="J52" s="187"/>
    </row>
    <row r="53" spans="1:10" ht="45">
      <c r="A53" s="92" t="s">
        <v>112</v>
      </c>
      <c r="B53" s="93" t="s">
        <v>39</v>
      </c>
      <c r="C53" s="94">
        <f>C54</f>
        <v>23025.6</v>
      </c>
      <c r="D53" s="95"/>
      <c r="E53" s="95"/>
      <c r="F53" s="95"/>
      <c r="G53" s="95"/>
      <c r="H53" s="95"/>
      <c r="I53" s="95"/>
      <c r="J53" s="105">
        <f>J54</f>
        <v>0.15</v>
      </c>
    </row>
    <row r="54" spans="1:10" ht="75.75" customHeight="1" thickBot="1">
      <c r="A54" s="24" t="s">
        <v>143</v>
      </c>
      <c r="B54" s="166" t="s">
        <v>16</v>
      </c>
      <c r="C54" s="191">
        <f>C3*J54*12</f>
        <v>23025.6</v>
      </c>
      <c r="D54" s="16"/>
      <c r="E54" s="16"/>
      <c r="F54" s="16"/>
      <c r="G54" s="16"/>
      <c r="H54" s="16"/>
      <c r="I54" s="16"/>
      <c r="J54" s="195">
        <v>0.15</v>
      </c>
    </row>
    <row r="55" spans="1:10" ht="63.75" customHeight="1" thickBot="1">
      <c r="A55" s="24" t="s">
        <v>144</v>
      </c>
      <c r="B55" s="166"/>
      <c r="C55" s="191"/>
      <c r="D55" s="17"/>
      <c r="E55" s="17"/>
      <c r="F55" s="17"/>
      <c r="G55" s="17"/>
      <c r="H55" s="17"/>
      <c r="I55" s="17"/>
      <c r="J55" s="195"/>
    </row>
    <row r="56" spans="1:10" ht="1.5" customHeight="1" thickBot="1">
      <c r="A56" s="24"/>
      <c r="B56" s="166"/>
      <c r="C56" s="191"/>
      <c r="D56" s="17"/>
      <c r="E56" s="17"/>
      <c r="F56" s="17"/>
      <c r="G56" s="17"/>
      <c r="H56" s="17"/>
      <c r="I56" s="17"/>
      <c r="J56" s="195"/>
    </row>
    <row r="57" spans="1:10" ht="65.25" customHeight="1" thickBot="1">
      <c r="A57" s="36" t="s">
        <v>24</v>
      </c>
      <c r="B57" s="166"/>
      <c r="C57" s="191"/>
      <c r="D57" s="17"/>
      <c r="E57" s="17"/>
      <c r="F57" s="17"/>
      <c r="G57" s="17"/>
      <c r="H57" s="17"/>
      <c r="I57" s="17"/>
      <c r="J57" s="195"/>
    </row>
    <row r="58" spans="1:10" ht="45">
      <c r="A58" s="92" t="s">
        <v>113</v>
      </c>
      <c r="B58" s="93"/>
      <c r="C58" s="94">
        <f>C59</f>
        <v>23025.6</v>
      </c>
      <c r="D58" s="95"/>
      <c r="E58" s="95"/>
      <c r="F58" s="95"/>
      <c r="G58" s="95"/>
      <c r="H58" s="95"/>
      <c r="I58" s="95"/>
      <c r="J58" s="105">
        <f>J59</f>
        <v>0.15</v>
      </c>
    </row>
    <row r="59" spans="1:10" ht="56.25" customHeight="1" thickBot="1">
      <c r="A59" s="24" t="s">
        <v>145</v>
      </c>
      <c r="B59" s="166" t="s">
        <v>16</v>
      </c>
      <c r="C59" s="191">
        <f>C3*J59*12</f>
        <v>23025.6</v>
      </c>
      <c r="D59" s="16"/>
      <c r="E59" s="16"/>
      <c r="F59" s="16"/>
      <c r="G59" s="16"/>
      <c r="H59" s="16"/>
      <c r="I59" s="16"/>
      <c r="J59" s="195">
        <v>0.15</v>
      </c>
    </row>
    <row r="60" spans="1:10" ht="43.5" thickBot="1">
      <c r="A60" s="15" t="s">
        <v>40</v>
      </c>
      <c r="B60" s="166"/>
      <c r="C60" s="191"/>
      <c r="D60" s="17"/>
      <c r="E60" s="17"/>
      <c r="F60" s="17"/>
      <c r="G60" s="17"/>
      <c r="H60" s="17"/>
      <c r="I60" s="17"/>
      <c r="J60" s="195"/>
    </row>
    <row r="61" spans="1:10" ht="51" customHeight="1" thickBot="1">
      <c r="A61" s="15" t="s">
        <v>102</v>
      </c>
      <c r="B61" s="166"/>
      <c r="C61" s="191"/>
      <c r="D61" s="17"/>
      <c r="E61" s="17"/>
      <c r="F61" s="17"/>
      <c r="G61" s="17"/>
      <c r="H61" s="17"/>
      <c r="I61" s="17"/>
      <c r="J61" s="195"/>
    </row>
    <row r="62" spans="1:10" ht="50.25" customHeight="1" thickBot="1">
      <c r="A62" s="15" t="s">
        <v>103</v>
      </c>
      <c r="B62" s="166"/>
      <c r="C62" s="191"/>
      <c r="D62" s="17"/>
      <c r="E62" s="17"/>
      <c r="F62" s="17"/>
      <c r="G62" s="17"/>
      <c r="H62" s="17"/>
      <c r="I62" s="17"/>
      <c r="J62" s="195"/>
    </row>
    <row r="63" spans="1:10" ht="66.75" customHeight="1" thickBot="1">
      <c r="A63" s="15" t="s">
        <v>41</v>
      </c>
      <c r="B63" s="166"/>
      <c r="C63" s="191"/>
      <c r="D63" s="18"/>
      <c r="E63" s="18"/>
      <c r="F63" s="18"/>
      <c r="G63" s="18"/>
      <c r="H63" s="18"/>
      <c r="I63" s="18"/>
      <c r="J63" s="195"/>
    </row>
    <row r="64" spans="1:10" ht="48" customHeight="1" thickBot="1">
      <c r="A64" s="25" t="s">
        <v>146</v>
      </c>
      <c r="B64" s="166"/>
      <c r="C64" s="191"/>
      <c r="D64" s="26"/>
      <c r="E64" s="26"/>
      <c r="F64" s="26"/>
      <c r="G64" s="26"/>
      <c r="H64" s="26"/>
      <c r="I64" s="26"/>
      <c r="J64" s="195"/>
    </row>
    <row r="65" spans="1:10" ht="45">
      <c r="A65" s="92" t="s">
        <v>114</v>
      </c>
      <c r="B65" s="93"/>
      <c r="C65" s="94">
        <f>C66</f>
        <v>19955.52</v>
      </c>
      <c r="D65" s="95"/>
      <c r="E65" s="95"/>
      <c r="F65" s="95"/>
      <c r="G65" s="95"/>
      <c r="H65" s="95"/>
      <c r="I65" s="95"/>
      <c r="J65" s="106">
        <f>J66</f>
        <v>0.13</v>
      </c>
    </row>
    <row r="66" spans="1:10" ht="105" customHeight="1" thickBot="1">
      <c r="A66" s="24" t="s">
        <v>147</v>
      </c>
      <c r="B66" s="166" t="s">
        <v>16</v>
      </c>
      <c r="C66" s="191">
        <f>C3*J66*12</f>
        <v>19955.52</v>
      </c>
      <c r="D66" s="16"/>
      <c r="E66" s="16"/>
      <c r="F66" s="16"/>
      <c r="G66" s="16"/>
      <c r="H66" s="16"/>
      <c r="I66" s="16"/>
      <c r="J66" s="195">
        <v>0.13</v>
      </c>
    </row>
    <row r="67" spans="1:10" ht="45" customHeight="1">
      <c r="A67" s="24" t="s">
        <v>148</v>
      </c>
      <c r="B67" s="174"/>
      <c r="C67" s="182"/>
      <c r="D67" s="17"/>
      <c r="E67" s="17"/>
      <c r="F67" s="17"/>
      <c r="G67" s="17"/>
      <c r="H67" s="17"/>
      <c r="I67" s="17"/>
      <c r="J67" s="196"/>
    </row>
    <row r="68" spans="1:10" ht="59.25" customHeight="1" thickBot="1">
      <c r="A68" s="36" t="s">
        <v>146</v>
      </c>
      <c r="B68" s="174"/>
      <c r="C68" s="182"/>
      <c r="D68" s="17"/>
      <c r="E68" s="17"/>
      <c r="F68" s="17"/>
      <c r="G68" s="17"/>
      <c r="H68" s="17"/>
      <c r="I68" s="17"/>
      <c r="J68" s="196"/>
    </row>
    <row r="69" spans="1:10" ht="135.75" thickBot="1">
      <c r="A69" s="107" t="s">
        <v>115</v>
      </c>
      <c r="B69" s="37" t="s">
        <v>16</v>
      </c>
      <c r="C69" s="108">
        <f>C3*J69*12</f>
        <v>30700.800000000003</v>
      </c>
      <c r="D69" s="109"/>
      <c r="E69" s="109"/>
      <c r="F69" s="109"/>
      <c r="G69" s="109"/>
      <c r="H69" s="109"/>
      <c r="I69" s="109"/>
      <c r="J69" s="110">
        <v>0.2</v>
      </c>
    </row>
    <row r="70" spans="1:10" ht="44.25" customHeight="1">
      <c r="A70" s="111" t="s">
        <v>116</v>
      </c>
      <c r="B70" s="112"/>
      <c r="C70" s="113">
        <f>C71</f>
        <v>30700.800000000003</v>
      </c>
      <c r="D70" s="114"/>
      <c r="E70" s="114"/>
      <c r="F70" s="114"/>
      <c r="G70" s="114"/>
      <c r="H70" s="114"/>
      <c r="I70" s="114"/>
      <c r="J70" s="115">
        <f>J71</f>
        <v>0.2</v>
      </c>
    </row>
    <row r="71" spans="1:10" ht="36.75" customHeight="1" thickBot="1">
      <c r="A71" s="38" t="s">
        <v>95</v>
      </c>
      <c r="B71" s="166" t="s">
        <v>16</v>
      </c>
      <c r="C71" s="191">
        <f>C3*J71*12</f>
        <v>30700.800000000003</v>
      </c>
      <c r="D71" s="17"/>
      <c r="E71" s="17"/>
      <c r="F71" s="17"/>
      <c r="G71" s="17"/>
      <c r="H71" s="17"/>
      <c r="I71" s="17"/>
      <c r="J71" s="193">
        <v>0.2</v>
      </c>
    </row>
    <row r="72" spans="1:10" ht="66" customHeight="1" thickBot="1">
      <c r="A72" s="39" t="s">
        <v>24</v>
      </c>
      <c r="B72" s="190"/>
      <c r="C72" s="192"/>
      <c r="D72" s="42"/>
      <c r="E72" s="42"/>
      <c r="F72" s="42"/>
      <c r="G72" s="42"/>
      <c r="H72" s="42"/>
      <c r="I72" s="42"/>
      <c r="J72" s="194"/>
    </row>
    <row r="73" spans="1:10" ht="59.25" customHeight="1">
      <c r="A73" s="102" t="s">
        <v>117</v>
      </c>
      <c r="B73" s="116"/>
      <c r="C73" s="117">
        <f>C74</f>
        <v>27630.72</v>
      </c>
      <c r="D73" s="117"/>
      <c r="E73" s="117"/>
      <c r="F73" s="117"/>
      <c r="G73" s="117"/>
      <c r="H73" s="117"/>
      <c r="I73" s="117"/>
      <c r="J73" s="118">
        <f>J74</f>
        <v>0.18</v>
      </c>
    </row>
    <row r="74" spans="1:10" ht="91.5" customHeight="1" thickBot="1">
      <c r="A74" s="44" t="s">
        <v>42</v>
      </c>
      <c r="B74" s="166" t="s">
        <v>16</v>
      </c>
      <c r="C74" s="191">
        <f>C3*J74*12</f>
        <v>27630.72</v>
      </c>
      <c r="D74" s="45"/>
      <c r="E74" s="45"/>
      <c r="F74" s="45"/>
      <c r="G74" s="45"/>
      <c r="H74" s="45"/>
      <c r="I74" s="45"/>
      <c r="J74" s="195">
        <v>0.18</v>
      </c>
    </row>
    <row r="75" spans="1:10" ht="81" customHeight="1" thickBot="1">
      <c r="A75" s="46" t="s">
        <v>149</v>
      </c>
      <c r="B75" s="166"/>
      <c r="C75" s="191"/>
      <c r="D75" s="26"/>
      <c r="E75" s="26"/>
      <c r="F75" s="26"/>
      <c r="G75" s="26"/>
      <c r="H75" s="26"/>
      <c r="I75" s="26"/>
      <c r="J75" s="195"/>
    </row>
    <row r="76" spans="1:10" ht="66" customHeight="1" thickBot="1">
      <c r="A76" s="179" t="s">
        <v>43</v>
      </c>
      <c r="B76" s="179"/>
      <c r="C76" s="179"/>
      <c r="D76" s="179"/>
      <c r="E76" s="179"/>
      <c r="F76" s="179"/>
      <c r="G76" s="179"/>
      <c r="H76" s="179"/>
      <c r="I76" s="179"/>
      <c r="J76" s="179"/>
    </row>
    <row r="77" spans="1:10" ht="45.75" customHeight="1">
      <c r="A77" s="119" t="s">
        <v>150</v>
      </c>
      <c r="B77" s="120"/>
      <c r="C77" s="121">
        <f>C78</f>
        <v>7675.200000000001</v>
      </c>
      <c r="D77" s="121"/>
      <c r="E77" s="121"/>
      <c r="F77" s="121"/>
      <c r="G77" s="121"/>
      <c r="H77" s="121"/>
      <c r="I77" s="121"/>
      <c r="J77" s="122">
        <f>J78</f>
        <v>0.05</v>
      </c>
    </row>
    <row r="78" spans="1:10" ht="36" customHeight="1" thickBot="1">
      <c r="A78" s="47" t="s">
        <v>151</v>
      </c>
      <c r="B78" s="163" t="s">
        <v>16</v>
      </c>
      <c r="C78" s="164">
        <f>J78*12*C3</f>
        <v>7675.200000000001</v>
      </c>
      <c r="D78" s="48"/>
      <c r="E78" s="48"/>
      <c r="F78" s="48"/>
      <c r="G78" s="48"/>
      <c r="H78" s="48"/>
      <c r="I78" s="48"/>
      <c r="J78" s="165">
        <v>0.05</v>
      </c>
    </row>
    <row r="79" spans="1:10" ht="44.25" customHeight="1" thickBot="1">
      <c r="A79" s="47" t="s">
        <v>152</v>
      </c>
      <c r="B79" s="163"/>
      <c r="C79" s="164"/>
      <c r="D79" s="49"/>
      <c r="E79" s="49"/>
      <c r="F79" s="49"/>
      <c r="G79" s="49"/>
      <c r="H79" s="49"/>
      <c r="I79" s="49"/>
      <c r="J79" s="165"/>
    </row>
    <row r="80" spans="1:10" ht="57.75" customHeight="1" thickBot="1">
      <c r="A80" s="50" t="s">
        <v>24</v>
      </c>
      <c r="B80" s="163"/>
      <c r="C80" s="164"/>
      <c r="D80" s="51"/>
      <c r="E80" s="51"/>
      <c r="F80" s="51"/>
      <c r="G80" s="51"/>
      <c r="H80" s="51"/>
      <c r="I80" s="51"/>
      <c r="J80" s="165"/>
    </row>
    <row r="81" spans="1:10" ht="60">
      <c r="A81" s="92" t="s">
        <v>153</v>
      </c>
      <c r="B81" s="93"/>
      <c r="C81" s="94">
        <f>C82</f>
        <v>307008</v>
      </c>
      <c r="D81" s="95"/>
      <c r="E81" s="95"/>
      <c r="F81" s="95"/>
      <c r="G81" s="95"/>
      <c r="H81" s="95"/>
      <c r="I81" s="95"/>
      <c r="J81" s="106">
        <f>J82</f>
        <v>2</v>
      </c>
    </row>
    <row r="82" spans="1:10" ht="75.75" customHeight="1">
      <c r="A82" s="52" t="s">
        <v>89</v>
      </c>
      <c r="B82" s="174" t="s">
        <v>46</v>
      </c>
      <c r="C82" s="182">
        <f>C3*J82*12</f>
        <v>307008</v>
      </c>
      <c r="D82" s="23"/>
      <c r="E82" s="23"/>
      <c r="F82" s="23"/>
      <c r="G82" s="23"/>
      <c r="H82" s="23"/>
      <c r="I82" s="23"/>
      <c r="J82" s="185">
        <v>2</v>
      </c>
    </row>
    <row r="83" spans="1:10" ht="58.5" customHeight="1">
      <c r="A83" s="44" t="s">
        <v>104</v>
      </c>
      <c r="B83" s="180"/>
      <c r="C83" s="183"/>
      <c r="D83" s="23"/>
      <c r="E83" s="23"/>
      <c r="F83" s="23"/>
      <c r="G83" s="23"/>
      <c r="H83" s="23"/>
      <c r="I83" s="23"/>
      <c r="J83" s="186"/>
    </row>
    <row r="84" spans="1:10" ht="48" customHeight="1">
      <c r="A84" s="44" t="s">
        <v>105</v>
      </c>
      <c r="B84" s="180"/>
      <c r="C84" s="183"/>
      <c r="D84" s="23"/>
      <c r="E84" s="23"/>
      <c r="F84" s="23"/>
      <c r="G84" s="23"/>
      <c r="H84" s="23"/>
      <c r="I84" s="23"/>
      <c r="J84" s="186"/>
    </row>
    <row r="85" spans="1:10" ht="57">
      <c r="A85" s="44" t="s">
        <v>125</v>
      </c>
      <c r="B85" s="180"/>
      <c r="C85" s="183"/>
      <c r="D85" s="23"/>
      <c r="E85" s="23"/>
      <c r="F85" s="23"/>
      <c r="G85" s="23"/>
      <c r="H85" s="23"/>
      <c r="I85" s="23"/>
      <c r="J85" s="186"/>
    </row>
    <row r="86" spans="1:10" ht="57.75" customHeight="1">
      <c r="A86" s="44" t="s">
        <v>47</v>
      </c>
      <c r="B86" s="180"/>
      <c r="C86" s="183"/>
      <c r="D86" s="23"/>
      <c r="E86" s="23"/>
      <c r="F86" s="23"/>
      <c r="G86" s="23"/>
      <c r="H86" s="23"/>
      <c r="I86" s="23"/>
      <c r="J86" s="186"/>
    </row>
    <row r="87" spans="1:10" ht="39" customHeight="1">
      <c r="A87" s="53" t="s">
        <v>48</v>
      </c>
      <c r="B87" s="180"/>
      <c r="C87" s="183"/>
      <c r="D87" s="23"/>
      <c r="E87" s="23"/>
      <c r="F87" s="23"/>
      <c r="G87" s="23"/>
      <c r="H87" s="23"/>
      <c r="I87" s="23"/>
      <c r="J87" s="186"/>
    </row>
    <row r="88" spans="1:10" ht="42.75">
      <c r="A88" s="44" t="s">
        <v>49</v>
      </c>
      <c r="B88" s="180"/>
      <c r="C88" s="183"/>
      <c r="D88" s="23"/>
      <c r="E88" s="23"/>
      <c r="F88" s="23"/>
      <c r="G88" s="23"/>
      <c r="H88" s="23"/>
      <c r="I88" s="23"/>
      <c r="J88" s="186"/>
    </row>
    <row r="89" spans="1:10" ht="33" customHeight="1">
      <c r="A89" s="44" t="s">
        <v>50</v>
      </c>
      <c r="B89" s="180"/>
      <c r="C89" s="183"/>
      <c r="D89" s="23"/>
      <c r="E89" s="23"/>
      <c r="F89" s="23"/>
      <c r="G89" s="23"/>
      <c r="H89" s="23"/>
      <c r="I89" s="23"/>
      <c r="J89" s="186"/>
    </row>
    <row r="90" spans="1:10" ht="21" customHeight="1">
      <c r="A90" s="44" t="s">
        <v>51</v>
      </c>
      <c r="B90" s="180"/>
      <c r="C90" s="183"/>
      <c r="D90" s="23"/>
      <c r="E90" s="23"/>
      <c r="F90" s="23"/>
      <c r="G90" s="23"/>
      <c r="H90" s="23"/>
      <c r="I90" s="23"/>
      <c r="J90" s="186"/>
    </row>
    <row r="91" spans="1:10" ht="32.25" customHeight="1" thickBot="1">
      <c r="A91" s="54" t="s">
        <v>52</v>
      </c>
      <c r="B91" s="181"/>
      <c r="C91" s="184"/>
      <c r="D91" s="16"/>
      <c r="E91" s="16"/>
      <c r="F91" s="16"/>
      <c r="G91" s="16"/>
      <c r="H91" s="16"/>
      <c r="I91" s="16"/>
      <c r="J91" s="187"/>
    </row>
    <row r="92" spans="1:10" ht="58.5" customHeight="1">
      <c r="A92" s="111" t="s">
        <v>154</v>
      </c>
      <c r="B92" s="112"/>
      <c r="C92" s="113">
        <f>SUM(C94:C97)</f>
        <v>282447.36</v>
      </c>
      <c r="D92" s="123"/>
      <c r="E92" s="123"/>
      <c r="F92" s="123"/>
      <c r="G92" s="123"/>
      <c r="H92" s="123"/>
      <c r="I92" s="123"/>
      <c r="J92" s="124">
        <f>SUM(J94:J97)</f>
        <v>1.8399999999999999</v>
      </c>
    </row>
    <row r="93" spans="1:10" ht="63" customHeight="1">
      <c r="A93" s="55" t="s">
        <v>91</v>
      </c>
      <c r="B93" s="27" t="s">
        <v>92</v>
      </c>
      <c r="C93" s="34" t="s">
        <v>57</v>
      </c>
      <c r="D93" s="117"/>
      <c r="E93" s="117"/>
      <c r="F93" s="117"/>
      <c r="G93" s="117"/>
      <c r="H93" s="117"/>
      <c r="I93" s="117"/>
      <c r="J93" s="56" t="s">
        <v>57</v>
      </c>
    </row>
    <row r="94" spans="1:15" ht="28.5" customHeight="1">
      <c r="A94" s="57" t="s">
        <v>158</v>
      </c>
      <c r="B94" s="58" t="s">
        <v>55</v>
      </c>
      <c r="C94" s="23">
        <f>C3*J94*12</f>
        <v>84427.20000000001</v>
      </c>
      <c r="D94" s="45" t="e">
        <f>#REF!</f>
        <v>#REF!</v>
      </c>
      <c r="E94" s="45" t="e">
        <f>#REF!</f>
        <v>#REF!</v>
      </c>
      <c r="F94" s="45" t="e">
        <f>#REF!</f>
        <v>#REF!</v>
      </c>
      <c r="G94" s="45" t="e">
        <f>#REF!</f>
        <v>#REF!</v>
      </c>
      <c r="H94" s="45" t="e">
        <f>#REF!</f>
        <v>#REF!</v>
      </c>
      <c r="I94" s="45" t="e">
        <f>#REF!</f>
        <v>#REF!</v>
      </c>
      <c r="J94" s="59">
        <v>0.55</v>
      </c>
      <c r="L94" s="10"/>
      <c r="M94" s="10"/>
      <c r="O94" s="10"/>
    </row>
    <row r="95" spans="1:15" ht="129" customHeight="1">
      <c r="A95" s="57" t="s">
        <v>157</v>
      </c>
      <c r="B95" s="58" t="s">
        <v>54</v>
      </c>
      <c r="C95" s="23">
        <f>C3*J95*12</f>
        <v>66006.72</v>
      </c>
      <c r="D95" s="45" t="e">
        <f>#REF!</f>
        <v>#REF!</v>
      </c>
      <c r="E95" s="45" t="e">
        <f>#REF!</f>
        <v>#REF!</v>
      </c>
      <c r="F95" s="45" t="e">
        <f>#REF!</f>
        <v>#REF!</v>
      </c>
      <c r="G95" s="45" t="e">
        <f>#REF!</f>
        <v>#REF!</v>
      </c>
      <c r="H95" s="45" t="e">
        <f>#REF!</f>
        <v>#REF!</v>
      </c>
      <c r="I95" s="45" t="e">
        <f>#REF!</f>
        <v>#REF!</v>
      </c>
      <c r="J95" s="59">
        <v>0.43</v>
      </c>
      <c r="L95" s="10"/>
      <c r="M95" s="10"/>
      <c r="O95" s="10"/>
    </row>
    <row r="96" spans="1:10" ht="89.25" customHeight="1">
      <c r="A96" s="60" t="s">
        <v>156</v>
      </c>
      <c r="B96" s="58" t="s">
        <v>55</v>
      </c>
      <c r="C96" s="23">
        <f>C3*J96*12</f>
        <v>66006.72</v>
      </c>
      <c r="D96" s="45"/>
      <c r="E96" s="45"/>
      <c r="F96" s="45"/>
      <c r="G96" s="45"/>
      <c r="H96" s="45"/>
      <c r="I96" s="45"/>
      <c r="J96" s="59">
        <v>0.43</v>
      </c>
    </row>
    <row r="97" spans="1:10" ht="90" customHeight="1" thickBot="1">
      <c r="A97" s="61" t="s">
        <v>129</v>
      </c>
      <c r="B97" s="40" t="s">
        <v>53</v>
      </c>
      <c r="C97" s="41">
        <f>C3*J97*12</f>
        <v>66006.72</v>
      </c>
      <c r="D97" s="62"/>
      <c r="E97" s="62"/>
      <c r="F97" s="62"/>
      <c r="G97" s="62"/>
      <c r="H97" s="62"/>
      <c r="I97" s="62"/>
      <c r="J97" s="63">
        <v>0.43</v>
      </c>
    </row>
    <row r="98" spans="1:10" ht="75.75" customHeight="1">
      <c r="A98" s="125" t="s">
        <v>155</v>
      </c>
      <c r="B98" s="126" t="s">
        <v>97</v>
      </c>
      <c r="C98" s="127" t="str">
        <f>C100</f>
        <v>в соответствии с договором со специализированной организацей</v>
      </c>
      <c r="D98" s="101"/>
      <c r="E98" s="101"/>
      <c r="F98" s="101"/>
      <c r="G98" s="101"/>
      <c r="H98" s="101"/>
      <c r="I98" s="101"/>
      <c r="J98" s="128" t="str">
        <f>J100</f>
        <v>в соответствии с договором со специализированной организацей</v>
      </c>
    </row>
    <row r="99" spans="1:10" ht="75.75" customHeight="1">
      <c r="A99" s="64" t="s">
        <v>118</v>
      </c>
      <c r="B99" s="65" t="s">
        <v>119</v>
      </c>
      <c r="C99" s="66" t="s">
        <v>57</v>
      </c>
      <c r="D99" s="67"/>
      <c r="E99" s="17"/>
      <c r="F99" s="17"/>
      <c r="G99" s="17"/>
      <c r="H99" s="17"/>
      <c r="I99" s="17"/>
      <c r="J99" s="66" t="s">
        <v>57</v>
      </c>
    </row>
    <row r="100" spans="1:10" ht="48" customHeight="1" thickBot="1">
      <c r="A100" s="68" t="s">
        <v>56</v>
      </c>
      <c r="B100" s="177" t="s">
        <v>53</v>
      </c>
      <c r="C100" s="177" t="s">
        <v>57</v>
      </c>
      <c r="D100" s="188" t="s">
        <v>57</v>
      </c>
      <c r="E100" s="173" t="s">
        <v>57</v>
      </c>
      <c r="F100" s="173" t="s">
        <v>57</v>
      </c>
      <c r="G100" s="173" t="s">
        <v>57</v>
      </c>
      <c r="H100" s="173" t="s">
        <v>57</v>
      </c>
      <c r="I100" s="175" t="s">
        <v>57</v>
      </c>
      <c r="J100" s="177" t="s">
        <v>57</v>
      </c>
    </row>
    <row r="101" spans="1:10" ht="69" customHeight="1">
      <c r="A101" s="69" t="s">
        <v>160</v>
      </c>
      <c r="B101" s="177"/>
      <c r="C101" s="177"/>
      <c r="D101" s="189"/>
      <c r="E101" s="174"/>
      <c r="F101" s="174"/>
      <c r="G101" s="174"/>
      <c r="H101" s="174"/>
      <c r="I101" s="176"/>
      <c r="J101" s="177"/>
    </row>
    <row r="102" spans="1:10" ht="84" customHeight="1" thickBot="1">
      <c r="A102" s="70" t="s">
        <v>44</v>
      </c>
      <c r="B102" s="178"/>
      <c r="C102" s="178"/>
      <c r="D102" s="71"/>
      <c r="E102" s="72"/>
      <c r="F102" s="72"/>
      <c r="G102" s="72"/>
      <c r="H102" s="72"/>
      <c r="I102" s="72"/>
      <c r="J102" s="178"/>
    </row>
    <row r="103" spans="1:10" ht="90">
      <c r="A103" s="102" t="s">
        <v>159</v>
      </c>
      <c r="B103" s="116" t="s">
        <v>98</v>
      </c>
      <c r="C103" s="129" t="str">
        <f>C104</f>
        <v>в соответствии с договором со специализированной организацей</v>
      </c>
      <c r="D103" s="117"/>
      <c r="E103" s="117"/>
      <c r="F103" s="117"/>
      <c r="G103" s="117"/>
      <c r="H103" s="117"/>
      <c r="I103" s="117"/>
      <c r="J103" s="118" t="str">
        <f>J104</f>
        <v>в соответствии с договором со специализированной организацей</v>
      </c>
    </row>
    <row r="104" spans="1:10" ht="25.5" customHeight="1" thickBot="1">
      <c r="A104" s="44" t="s">
        <v>58</v>
      </c>
      <c r="B104" s="166" t="s">
        <v>93</v>
      </c>
      <c r="C104" s="166" t="s">
        <v>57</v>
      </c>
      <c r="D104" s="166" t="s">
        <v>57</v>
      </c>
      <c r="E104" s="166" t="s">
        <v>57</v>
      </c>
      <c r="F104" s="166" t="s">
        <v>57</v>
      </c>
      <c r="G104" s="166" t="s">
        <v>57</v>
      </c>
      <c r="H104" s="166" t="s">
        <v>57</v>
      </c>
      <c r="I104" s="166" t="s">
        <v>57</v>
      </c>
      <c r="J104" s="166" t="s">
        <v>57</v>
      </c>
    </row>
    <row r="105" spans="1:10" ht="25.5" customHeight="1" thickBot="1">
      <c r="A105" s="44" t="s">
        <v>90</v>
      </c>
      <c r="B105" s="166"/>
      <c r="C105" s="166"/>
      <c r="D105" s="166"/>
      <c r="E105" s="166"/>
      <c r="F105" s="166"/>
      <c r="G105" s="166"/>
      <c r="H105" s="166"/>
      <c r="I105" s="166"/>
      <c r="J105" s="166"/>
    </row>
    <row r="106" spans="1:10" ht="43.5" thickBot="1">
      <c r="A106" s="44" t="s">
        <v>59</v>
      </c>
      <c r="B106" s="166"/>
      <c r="C106" s="166"/>
      <c r="D106" s="166"/>
      <c r="E106" s="166"/>
      <c r="F106" s="166"/>
      <c r="G106" s="166"/>
      <c r="H106" s="166"/>
      <c r="I106" s="166"/>
      <c r="J106" s="166"/>
    </row>
    <row r="107" spans="1:10" ht="33" customHeight="1" thickBot="1">
      <c r="A107" s="44" t="s">
        <v>60</v>
      </c>
      <c r="B107" s="166"/>
      <c r="C107" s="166"/>
      <c r="D107" s="166"/>
      <c r="E107" s="166"/>
      <c r="F107" s="166"/>
      <c r="G107" s="166"/>
      <c r="H107" s="166"/>
      <c r="I107" s="166"/>
      <c r="J107" s="166"/>
    </row>
    <row r="108" spans="1:10" ht="46.5" customHeight="1" thickBot="1">
      <c r="A108" s="46" t="s">
        <v>61</v>
      </c>
      <c r="B108" s="166"/>
      <c r="C108" s="166"/>
      <c r="D108" s="166"/>
      <c r="E108" s="166"/>
      <c r="F108" s="166"/>
      <c r="G108" s="166"/>
      <c r="H108" s="166"/>
      <c r="I108" s="166"/>
      <c r="J108" s="166"/>
    </row>
    <row r="109" spans="1:10" ht="15" thickBot="1">
      <c r="A109" s="167" t="s">
        <v>62</v>
      </c>
      <c r="B109" s="168"/>
      <c r="C109" s="168"/>
      <c r="D109" s="168"/>
      <c r="E109" s="168"/>
      <c r="F109" s="168"/>
      <c r="G109" s="168"/>
      <c r="H109" s="168"/>
      <c r="I109" s="168"/>
      <c r="J109" s="169"/>
    </row>
    <row r="110" spans="1:10" ht="45">
      <c r="A110" s="111" t="s">
        <v>161</v>
      </c>
      <c r="B110" s="130"/>
      <c r="C110" s="113">
        <f>SUM(C111:C116)</f>
        <v>458976.96</v>
      </c>
      <c r="D110" s="123"/>
      <c r="E110" s="123"/>
      <c r="F110" s="123"/>
      <c r="G110" s="123"/>
      <c r="H110" s="123"/>
      <c r="I110" s="123"/>
      <c r="J110" s="131">
        <f>SUM(J111:J116)</f>
        <v>2.99</v>
      </c>
    </row>
    <row r="111" spans="1:15" ht="33" customHeight="1">
      <c r="A111" s="24" t="s">
        <v>162</v>
      </c>
      <c r="B111" s="58" t="s">
        <v>131</v>
      </c>
      <c r="C111" s="23">
        <f>C3*J111*12</f>
        <v>207230.40000000002</v>
      </c>
      <c r="D111" s="45" t="e">
        <f>#REF!+#REF!+#REF!+#REF!+#REF!+#REF!+#REF!+#REF!</f>
        <v>#REF!</v>
      </c>
      <c r="E111" s="45" t="e">
        <f>#REF!+#REF!+#REF!+#REF!+#REF!+#REF!+#REF!+#REF!</f>
        <v>#REF!</v>
      </c>
      <c r="F111" s="45" t="e">
        <f>#REF!+#REF!+#REF!+#REF!+#REF!+#REF!+#REF!+#REF!</f>
        <v>#REF!</v>
      </c>
      <c r="G111" s="45" t="e">
        <f>#REF!+#REF!+#REF!+#REF!+#REF!+#REF!+#REF!+#REF!</f>
        <v>#REF!</v>
      </c>
      <c r="H111" s="45" t="e">
        <f>#REF!+#REF!+#REF!+#REF!+#REF!+#REF!+#REF!+#REF!</f>
        <v>#REF!</v>
      </c>
      <c r="I111" s="45" t="e">
        <f>#REF!+#REF!+#REF!+#REF!+#REF!+#REF!+#REF!+#REF!</f>
        <v>#REF!</v>
      </c>
      <c r="J111" s="59">
        <v>1.35</v>
      </c>
      <c r="L111" s="10"/>
      <c r="M111" s="10"/>
      <c r="O111" s="10"/>
    </row>
    <row r="112" spans="1:15" ht="31.5" customHeight="1">
      <c r="A112" s="47" t="s">
        <v>63</v>
      </c>
      <c r="B112" s="58" t="s">
        <v>64</v>
      </c>
      <c r="C112" s="23">
        <f>C3*J112*12</f>
        <v>82892.16</v>
      </c>
      <c r="D112" s="45" t="e">
        <f>#REF!+#REF!+#REF!+#REF!+#REF!+#REF!</f>
        <v>#REF!</v>
      </c>
      <c r="E112" s="45" t="e">
        <f>#REF!+#REF!+#REF!+#REF!+#REF!+#REF!</f>
        <v>#REF!</v>
      </c>
      <c r="F112" s="45" t="e">
        <f>#REF!+#REF!+#REF!+#REF!+#REF!+#REF!+#REF!+#REF!+#REF!+#REF!+#REF!+#REF!+#REF!+#REF!+#REF!+#REF!+#REF!+#REF!</f>
        <v>#REF!</v>
      </c>
      <c r="G112" s="45" t="e">
        <f>#REF!+#REF!+#REF!+#REF!+#REF!+#REF!</f>
        <v>#REF!</v>
      </c>
      <c r="H112" s="45" t="e">
        <f>#REF!+#REF!+#REF!+#REF!+#REF!+#REF!</f>
        <v>#REF!</v>
      </c>
      <c r="I112" s="45" t="e">
        <f>#REF!+#REF!+#REF!+#REF!+#REF!+#REF!</f>
        <v>#REF!</v>
      </c>
      <c r="J112" s="59">
        <v>0.54</v>
      </c>
      <c r="L112" s="10"/>
      <c r="M112" s="10"/>
      <c r="O112" s="10"/>
    </row>
    <row r="113" spans="1:15" ht="50.25" customHeight="1">
      <c r="A113" s="24" t="s">
        <v>163</v>
      </c>
      <c r="B113" s="58" t="s">
        <v>34</v>
      </c>
      <c r="C113" s="23">
        <f>C3*J113*12</f>
        <v>38376</v>
      </c>
      <c r="D113" s="45" t="e">
        <f>#REF!+#REF!</f>
        <v>#REF!</v>
      </c>
      <c r="E113" s="45" t="e">
        <f>#REF!+#REF!</f>
        <v>#REF!</v>
      </c>
      <c r="F113" s="45" t="e">
        <f>#REF!+#REF!+#REF!+#REF!+#REF!+#REF!+#REF!+#REF!</f>
        <v>#REF!</v>
      </c>
      <c r="G113" s="45" t="e">
        <f>#REF!+#REF!</f>
        <v>#REF!</v>
      </c>
      <c r="H113" s="45" t="e">
        <f>#REF!+#REF!</f>
        <v>#REF!</v>
      </c>
      <c r="I113" s="45" t="e">
        <f>#REF!+#REF!</f>
        <v>#REF!</v>
      </c>
      <c r="J113" s="59">
        <v>0.25</v>
      </c>
      <c r="L113" s="10"/>
      <c r="M113" s="10"/>
      <c r="O113" s="10"/>
    </row>
    <row r="114" spans="1:15" ht="19.5" customHeight="1">
      <c r="A114" s="24" t="s">
        <v>65</v>
      </c>
      <c r="B114" s="58" t="s">
        <v>164</v>
      </c>
      <c r="C114" s="23">
        <f>C3*J114*12</f>
        <v>38376</v>
      </c>
      <c r="D114" s="45" t="e">
        <f>#REF!+#REF!</f>
        <v>#REF!</v>
      </c>
      <c r="E114" s="45" t="e">
        <f>#REF!+#REF!</f>
        <v>#REF!</v>
      </c>
      <c r="F114" s="45" t="e">
        <f>#REF!+#REF!+#REF!+#REF!+#REF!+#REF!+#REF!+#REF!+#REF!+#REF!</f>
        <v>#REF!</v>
      </c>
      <c r="G114" s="45" t="e">
        <f>#REF!+#REF!</f>
        <v>#REF!</v>
      </c>
      <c r="H114" s="45" t="e">
        <f>#REF!+#REF!</f>
        <v>#REF!</v>
      </c>
      <c r="I114" s="45" t="e">
        <f>#REF!+#REF!</f>
        <v>#REF!</v>
      </c>
      <c r="J114" s="59">
        <v>0.25</v>
      </c>
      <c r="L114" s="10"/>
      <c r="M114" s="10"/>
      <c r="O114" s="10"/>
    </row>
    <row r="115" spans="1:15" ht="26.25" customHeight="1">
      <c r="A115" s="24" t="s">
        <v>66</v>
      </c>
      <c r="B115" s="73" t="s">
        <v>64</v>
      </c>
      <c r="C115" s="23">
        <f>C3*J115*12</f>
        <v>61401.600000000006</v>
      </c>
      <c r="D115" s="45" t="e">
        <f>#REF!</f>
        <v>#REF!</v>
      </c>
      <c r="E115" s="45" t="e">
        <f>#REF!</f>
        <v>#REF!</v>
      </c>
      <c r="F115" s="45" t="e">
        <f>#REF!</f>
        <v>#REF!</v>
      </c>
      <c r="G115" s="45" t="e">
        <f>#REF!</f>
        <v>#REF!</v>
      </c>
      <c r="H115" s="45" t="e">
        <f>#REF!</f>
        <v>#REF!</v>
      </c>
      <c r="I115" s="45" t="e">
        <f>#REF!</f>
        <v>#REF!</v>
      </c>
      <c r="J115" s="59">
        <v>0.4</v>
      </c>
      <c r="L115" s="10"/>
      <c r="M115" s="10"/>
      <c r="O115" s="10"/>
    </row>
    <row r="116" spans="1:10" ht="55.5" customHeight="1" thickBot="1">
      <c r="A116" s="36" t="s">
        <v>67</v>
      </c>
      <c r="B116" s="40" t="s">
        <v>55</v>
      </c>
      <c r="C116" s="41">
        <f>C3*J116*12</f>
        <v>30700.800000000003</v>
      </c>
      <c r="D116" s="40" t="s">
        <v>45</v>
      </c>
      <c r="E116" s="40" t="s">
        <v>45</v>
      </c>
      <c r="F116" s="40" t="s">
        <v>45</v>
      </c>
      <c r="G116" s="40" t="s">
        <v>45</v>
      </c>
      <c r="H116" s="40" t="s">
        <v>45</v>
      </c>
      <c r="I116" s="40" t="s">
        <v>45</v>
      </c>
      <c r="J116" s="74">
        <v>0.2</v>
      </c>
    </row>
    <row r="117" spans="1:10" ht="104.25" customHeight="1">
      <c r="A117" s="102" t="s">
        <v>165</v>
      </c>
      <c r="B117" s="116"/>
      <c r="C117" s="117">
        <f>SUM(C118:C123)</f>
        <v>122803.2</v>
      </c>
      <c r="D117" s="117"/>
      <c r="E117" s="117"/>
      <c r="F117" s="117"/>
      <c r="G117" s="117"/>
      <c r="H117" s="117"/>
      <c r="I117" s="117"/>
      <c r="J117" s="118">
        <f>SUM(J118:J123)</f>
        <v>0.8</v>
      </c>
    </row>
    <row r="118" spans="1:15" ht="28.5">
      <c r="A118" s="15" t="s">
        <v>68</v>
      </c>
      <c r="B118" s="33" t="s">
        <v>69</v>
      </c>
      <c r="C118" s="23">
        <f>C3*J118*12</f>
        <v>38376</v>
      </c>
      <c r="D118" s="45" t="e">
        <f>#REF!</f>
        <v>#REF!</v>
      </c>
      <c r="E118" s="45" t="e">
        <f>#REF!</f>
        <v>#REF!</v>
      </c>
      <c r="F118" s="45" t="e">
        <f>#REF!</f>
        <v>#REF!</v>
      </c>
      <c r="G118" s="45" t="e">
        <f>#REF!</f>
        <v>#REF!</v>
      </c>
      <c r="H118" s="45" t="e">
        <f>#REF!</f>
        <v>#REF!</v>
      </c>
      <c r="I118" s="45" t="e">
        <f>#REF!</f>
        <v>#REF!</v>
      </c>
      <c r="J118" s="75">
        <v>0.25</v>
      </c>
      <c r="L118" s="10"/>
      <c r="M118" s="10"/>
      <c r="O118" s="10"/>
    </row>
    <row r="119" spans="1:15" ht="59.25" customHeight="1">
      <c r="A119" s="15" t="s">
        <v>70</v>
      </c>
      <c r="B119" s="33" t="s">
        <v>71</v>
      </c>
      <c r="C119" s="23">
        <f>C3*J119*12</f>
        <v>15350.400000000001</v>
      </c>
      <c r="D119" s="18" t="e">
        <f>#REF!+#REF!+#REF!+#REF!+#REF!+#REF!+#REF!</f>
        <v>#REF!</v>
      </c>
      <c r="E119" s="18" t="e">
        <f>#REF!+#REF!+#REF!+#REF!+#REF!+#REF!+#REF!</f>
        <v>#REF!</v>
      </c>
      <c r="F119" s="18" t="e">
        <f>#REF!+#REF!+#REF!+#REF!+#REF!+#REF!+#REF!</f>
        <v>#REF!</v>
      </c>
      <c r="G119" s="18" t="e">
        <f>#REF!+#REF!+#REF!+#REF!+#REF!+#REF!+#REF!</f>
        <v>#REF!</v>
      </c>
      <c r="H119" s="18" t="e">
        <f>#REF!+#REF!+#REF!+#REF!+#REF!+#REF!+#REF!</f>
        <v>#REF!</v>
      </c>
      <c r="I119" s="18" t="e">
        <f>#REF!+#REF!+#REF!+#REF!+#REF!+#REF!+#REF!</f>
        <v>#REF!</v>
      </c>
      <c r="J119" s="43">
        <v>0.1</v>
      </c>
      <c r="L119" s="10"/>
      <c r="M119" s="10"/>
      <c r="O119" s="10"/>
    </row>
    <row r="120" spans="1:15" ht="48.75" customHeight="1">
      <c r="A120" s="15" t="s">
        <v>130</v>
      </c>
      <c r="B120" s="33" t="s">
        <v>55</v>
      </c>
      <c r="C120" s="23">
        <f>C3*J120*12</f>
        <v>23025.6</v>
      </c>
      <c r="D120" s="18" t="e">
        <f>#REF!</f>
        <v>#REF!</v>
      </c>
      <c r="E120" s="18" t="e">
        <f>#REF!</f>
        <v>#REF!</v>
      </c>
      <c r="F120" s="18" t="e">
        <f>#REF!</f>
        <v>#REF!</v>
      </c>
      <c r="G120" s="18" t="e">
        <f>#REF!</f>
        <v>#REF!</v>
      </c>
      <c r="H120" s="18" t="e">
        <f>#REF!</f>
        <v>#REF!</v>
      </c>
      <c r="I120" s="18" t="e">
        <f>#REF!</f>
        <v>#REF!</v>
      </c>
      <c r="J120" s="43">
        <v>0.15</v>
      </c>
      <c r="L120" s="10"/>
      <c r="M120" s="10"/>
      <c r="O120" s="10"/>
    </row>
    <row r="121" spans="1:15" ht="37.5" customHeight="1">
      <c r="A121" s="15" t="s">
        <v>133</v>
      </c>
      <c r="B121" s="33" t="s">
        <v>72</v>
      </c>
      <c r="C121" s="23">
        <f>C3*J121*12</f>
        <v>15350.400000000001</v>
      </c>
      <c r="D121" s="45" t="e">
        <f>#REF!+#REF!</f>
        <v>#REF!</v>
      </c>
      <c r="E121" s="45" t="e">
        <f>#REF!+#REF!</f>
        <v>#REF!</v>
      </c>
      <c r="F121" s="45" t="e">
        <f>#REF!+#REF!</f>
        <v>#REF!</v>
      </c>
      <c r="G121" s="45" t="e">
        <f>#REF!+#REF!</f>
        <v>#REF!</v>
      </c>
      <c r="H121" s="45" t="e">
        <f>#REF!+#REF!</f>
        <v>#REF!</v>
      </c>
      <c r="I121" s="45" t="e">
        <f>#REF!+#REF!</f>
        <v>#REF!</v>
      </c>
      <c r="J121" s="75">
        <v>0.1</v>
      </c>
      <c r="L121" s="10"/>
      <c r="M121" s="10"/>
      <c r="O121" s="10"/>
    </row>
    <row r="122" spans="1:15" ht="39.75" customHeight="1">
      <c r="A122" s="15" t="s">
        <v>99</v>
      </c>
      <c r="B122" s="33" t="s">
        <v>94</v>
      </c>
      <c r="C122" s="23">
        <f>J122*C3*12</f>
        <v>30700.800000000003</v>
      </c>
      <c r="D122" s="45" t="e">
        <f>#REF!+#REF!+#REF!+#REF!+#REF!+#REF!+#REF!+#REF!</f>
        <v>#REF!</v>
      </c>
      <c r="E122" s="45" t="e">
        <f>#REF!+#REF!+#REF!+#REF!+#REF!+#REF!+#REF!+#REF!</f>
        <v>#REF!</v>
      </c>
      <c r="F122" s="45" t="e">
        <f>#REF!+#REF!+#REF!+#REF!+#REF!+#REF!+#REF!+#REF!</f>
        <v>#REF!</v>
      </c>
      <c r="G122" s="45" t="e">
        <f>#REF!+#REF!+#REF!+#REF!+#REF!+#REF!+#REF!+#REF!</f>
        <v>#REF!</v>
      </c>
      <c r="H122" s="45" t="e">
        <f>#REF!+#REF!+#REF!+#REF!+#REF!+#REF!+#REF!+#REF!</f>
        <v>#REF!</v>
      </c>
      <c r="I122" s="45" t="e">
        <f>#REF!+#REF!+#REF!+#REF!+#REF!+#REF!+#REF!+#REF!</f>
        <v>#REF!</v>
      </c>
      <c r="J122" s="75">
        <v>0.2</v>
      </c>
      <c r="L122" s="10"/>
      <c r="M122" s="10"/>
      <c r="O122" s="10"/>
    </row>
    <row r="123" spans="1:15" ht="69.75" customHeight="1">
      <c r="A123" s="15" t="s">
        <v>100</v>
      </c>
      <c r="B123" s="33" t="s">
        <v>94</v>
      </c>
      <c r="C123" s="23" t="str">
        <f>J123</f>
        <v>в соответствии с договором со специализированной организацей</v>
      </c>
      <c r="D123" s="45" t="e">
        <f>#REF!+#REF!+#REF!+#REF!+#REF!+#REF!+#REF!+#REF!</f>
        <v>#REF!</v>
      </c>
      <c r="E123" s="45" t="e">
        <f>#REF!+#REF!+#REF!+#REF!+#REF!+#REF!+#REF!+#REF!</f>
        <v>#REF!</v>
      </c>
      <c r="F123" s="45" t="e">
        <f>#REF!+#REF!+#REF!+#REF!+#REF!+#REF!+#REF!+#REF!</f>
        <v>#REF!</v>
      </c>
      <c r="G123" s="45" t="e">
        <f>#REF!+#REF!+#REF!+#REF!+#REF!+#REF!+#REF!+#REF!</f>
        <v>#REF!</v>
      </c>
      <c r="H123" s="45" t="e">
        <f>#REF!+#REF!+#REF!+#REF!+#REF!+#REF!+#REF!+#REF!</f>
        <v>#REF!</v>
      </c>
      <c r="I123" s="45" t="e">
        <f>#REF!+#REF!+#REF!+#REF!+#REF!+#REF!+#REF!+#REF!</f>
        <v>#REF!</v>
      </c>
      <c r="J123" s="75" t="s">
        <v>57</v>
      </c>
      <c r="L123" s="10"/>
      <c r="M123" s="10"/>
      <c r="O123" s="10"/>
    </row>
    <row r="124" spans="1:10" ht="26.25" customHeight="1" thickBot="1">
      <c r="A124" s="76" t="s">
        <v>73</v>
      </c>
      <c r="B124" s="21" t="s">
        <v>55</v>
      </c>
      <c r="C124" s="170" t="s">
        <v>74</v>
      </c>
      <c r="D124" s="170"/>
      <c r="E124" s="170"/>
      <c r="F124" s="170"/>
      <c r="G124" s="170"/>
      <c r="H124" s="170"/>
      <c r="I124" s="170"/>
      <c r="J124" s="170"/>
    </row>
    <row r="125" spans="1:10" ht="30">
      <c r="A125" s="92" t="s">
        <v>166</v>
      </c>
      <c r="B125" s="93"/>
      <c r="C125" s="95">
        <f>SUM(C126:C130)</f>
        <v>274772.16</v>
      </c>
      <c r="D125" s="95"/>
      <c r="E125" s="95"/>
      <c r="F125" s="95"/>
      <c r="G125" s="95"/>
      <c r="H125" s="95"/>
      <c r="I125" s="95"/>
      <c r="J125" s="106">
        <f>SUM(J126:J130)</f>
        <v>1.79</v>
      </c>
    </row>
    <row r="126" spans="1:15" ht="25.5" customHeight="1">
      <c r="A126" s="15" t="s">
        <v>75</v>
      </c>
      <c r="B126" s="58" t="s">
        <v>76</v>
      </c>
      <c r="C126" s="23">
        <f>C3*J126*12</f>
        <v>81357.12</v>
      </c>
      <c r="D126" s="45" t="e">
        <f>#REF!+#REF!+#REF!</f>
        <v>#REF!</v>
      </c>
      <c r="E126" s="45" t="e">
        <f>#REF!+#REF!+#REF!</f>
        <v>#REF!</v>
      </c>
      <c r="F126" s="45" t="e">
        <f>#REF!+#REF!+#REF!</f>
        <v>#REF!</v>
      </c>
      <c r="G126" s="45" t="e">
        <f>#REF!+#REF!+#REF!</f>
        <v>#REF!</v>
      </c>
      <c r="H126" s="45" t="e">
        <f>#REF!+#REF!+#REF!</f>
        <v>#REF!</v>
      </c>
      <c r="I126" s="45" t="e">
        <f>#REF!+#REF!+#REF!</f>
        <v>#REF!</v>
      </c>
      <c r="J126" s="75">
        <v>0.53</v>
      </c>
      <c r="L126" s="10"/>
      <c r="M126" s="10"/>
      <c r="O126" s="10"/>
    </row>
    <row r="127" spans="1:15" ht="36.75" customHeight="1">
      <c r="A127" s="15" t="s">
        <v>77</v>
      </c>
      <c r="B127" s="58" t="s">
        <v>76</v>
      </c>
      <c r="C127" s="23">
        <f>C3*J127*12</f>
        <v>53726.399999999994</v>
      </c>
      <c r="D127" s="18" t="e">
        <f>#REF!+#REF!</f>
        <v>#REF!</v>
      </c>
      <c r="E127" s="18" t="e">
        <f>#REF!+#REF!</f>
        <v>#REF!</v>
      </c>
      <c r="F127" s="18" t="e">
        <f>#REF!+#REF!+#REF!+#REF!</f>
        <v>#REF!</v>
      </c>
      <c r="G127" s="18" t="e">
        <f>#REF!+#REF!</f>
        <v>#REF!</v>
      </c>
      <c r="H127" s="18" t="e">
        <f>#REF!+#REF!</f>
        <v>#REF!</v>
      </c>
      <c r="I127" s="18" t="e">
        <f>#REF!+#REF!</f>
        <v>#REF!</v>
      </c>
      <c r="J127" s="43">
        <v>0.35</v>
      </c>
      <c r="L127" s="10"/>
      <c r="M127" s="10"/>
      <c r="O127" s="10"/>
    </row>
    <row r="128" spans="1:10" ht="58.5" customHeight="1" thickBot="1">
      <c r="A128" s="15" t="s">
        <v>78</v>
      </c>
      <c r="B128" s="21" t="s">
        <v>55</v>
      </c>
      <c r="C128" s="77">
        <f>C3*J128*12</f>
        <v>39911.04</v>
      </c>
      <c r="D128" s="78"/>
      <c r="E128" s="78"/>
      <c r="F128" s="78"/>
      <c r="G128" s="78"/>
      <c r="H128" s="78"/>
      <c r="I128" s="78"/>
      <c r="J128" s="79">
        <v>0.26</v>
      </c>
    </row>
    <row r="129" spans="1:15" ht="71.25">
      <c r="A129" s="15" t="s">
        <v>134</v>
      </c>
      <c r="B129" s="58" t="s">
        <v>79</v>
      </c>
      <c r="C129" s="23">
        <f>C3*J129*12</f>
        <v>69076.8</v>
      </c>
      <c r="D129" s="45" t="e">
        <f>#REF!+#REF!+#REF!+#REF!</f>
        <v>#REF!</v>
      </c>
      <c r="E129" s="45" t="e">
        <f>#REF!+#REF!+#REF!+#REF!</f>
        <v>#REF!</v>
      </c>
      <c r="F129" s="45" t="e">
        <f>#REF!+#REF!+#REF!+#REF!</f>
        <v>#REF!</v>
      </c>
      <c r="G129" s="45" t="e">
        <f>#REF!+#REF!+#REF!+#REF!</f>
        <v>#REF!</v>
      </c>
      <c r="H129" s="45" t="e">
        <f>#REF!+#REF!+#REF!+#REF!</f>
        <v>#REF!</v>
      </c>
      <c r="I129" s="45" t="e">
        <f>#REF!+#REF!+#REF!+#REF!</f>
        <v>#REF!</v>
      </c>
      <c r="J129" s="29">
        <v>0.45</v>
      </c>
      <c r="L129" s="10"/>
      <c r="M129" s="10"/>
      <c r="O129" s="10"/>
    </row>
    <row r="130" spans="1:10" ht="59.25" customHeight="1" thickBot="1">
      <c r="A130" s="15" t="s">
        <v>80</v>
      </c>
      <c r="B130" s="80" t="s">
        <v>34</v>
      </c>
      <c r="C130" s="81">
        <f>C3*J130*12</f>
        <v>30700.800000000003</v>
      </c>
      <c r="D130" s="82" t="s">
        <v>45</v>
      </c>
      <c r="E130" s="80" t="s">
        <v>45</v>
      </c>
      <c r="F130" s="80" t="s">
        <v>45</v>
      </c>
      <c r="G130" s="80" t="s">
        <v>45</v>
      </c>
      <c r="H130" s="80" t="s">
        <v>45</v>
      </c>
      <c r="I130" s="83" t="s">
        <v>45</v>
      </c>
      <c r="J130" s="84">
        <v>0.2</v>
      </c>
    </row>
    <row r="131" spans="1:10" ht="89.25" customHeight="1" thickBot="1">
      <c r="A131" s="132" t="s">
        <v>167</v>
      </c>
      <c r="B131" s="133" t="s">
        <v>55</v>
      </c>
      <c r="C131" s="134">
        <f>J131*C3*12</f>
        <v>27630.72</v>
      </c>
      <c r="D131" s="135"/>
      <c r="E131" s="135"/>
      <c r="F131" s="135"/>
      <c r="G131" s="135"/>
      <c r="H131" s="135"/>
      <c r="I131" s="135"/>
      <c r="J131" s="136">
        <v>0.18</v>
      </c>
    </row>
    <row r="132" spans="1:12" ht="127.5" customHeight="1" thickBot="1">
      <c r="A132" s="137" t="s">
        <v>168</v>
      </c>
      <c r="B132" s="138" t="s">
        <v>55</v>
      </c>
      <c r="C132" s="85" t="s">
        <v>57</v>
      </c>
      <c r="D132" s="85" t="s">
        <v>57</v>
      </c>
      <c r="E132" s="85" t="s">
        <v>57</v>
      </c>
      <c r="F132" s="85" t="s">
        <v>57</v>
      </c>
      <c r="G132" s="85" t="s">
        <v>57</v>
      </c>
      <c r="H132" s="85" t="s">
        <v>57</v>
      </c>
      <c r="I132" s="85" t="s">
        <v>57</v>
      </c>
      <c r="J132" s="85" t="s">
        <v>57</v>
      </c>
      <c r="L132" s="139"/>
    </row>
    <row r="133" spans="1:10" ht="120.75" customHeight="1" thickBot="1">
      <c r="A133" s="139" t="s">
        <v>180</v>
      </c>
      <c r="B133" s="133" t="s">
        <v>32</v>
      </c>
      <c r="C133" s="134">
        <f>C3*J133*12</f>
        <v>12280.32</v>
      </c>
      <c r="D133" s="135"/>
      <c r="E133" s="135"/>
      <c r="F133" s="135"/>
      <c r="G133" s="135"/>
      <c r="H133" s="135"/>
      <c r="I133" s="135"/>
      <c r="J133" s="136">
        <v>0.08</v>
      </c>
    </row>
    <row r="134" spans="1:10" ht="123.75" customHeight="1" thickBot="1">
      <c r="A134" s="132" t="s">
        <v>169</v>
      </c>
      <c r="B134" s="116" t="s">
        <v>126</v>
      </c>
      <c r="C134" s="140" t="s">
        <v>57</v>
      </c>
      <c r="D134" s="117"/>
      <c r="E134" s="117"/>
      <c r="F134" s="117"/>
      <c r="G134" s="117"/>
      <c r="H134" s="117"/>
      <c r="I134" s="117"/>
      <c r="J134" s="118" t="s">
        <v>57</v>
      </c>
    </row>
    <row r="135" spans="1:10" ht="72.75" customHeight="1" thickBot="1">
      <c r="A135" s="141" t="s">
        <v>170</v>
      </c>
      <c r="B135" s="142" t="s">
        <v>55</v>
      </c>
      <c r="C135" s="127">
        <f>C3*J135*12</f>
        <v>199555.2</v>
      </c>
      <c r="D135" s="101"/>
      <c r="E135" s="101"/>
      <c r="F135" s="101"/>
      <c r="G135" s="101"/>
      <c r="H135" s="101"/>
      <c r="I135" s="101"/>
      <c r="J135" s="143">
        <v>1.3</v>
      </c>
    </row>
    <row r="136" spans="1:10" ht="108.75" customHeight="1" thickBot="1">
      <c r="A136" s="144" t="s">
        <v>132</v>
      </c>
      <c r="B136" s="145" t="s">
        <v>96</v>
      </c>
      <c r="C136" s="146">
        <f>J136*12*C3</f>
        <v>7675.200000000001</v>
      </c>
      <c r="D136" s="147"/>
      <c r="E136" s="101"/>
      <c r="F136" s="101"/>
      <c r="G136" s="101"/>
      <c r="H136" s="101"/>
      <c r="I136" s="101"/>
      <c r="J136" s="143">
        <v>0.05</v>
      </c>
    </row>
    <row r="137" spans="1:10" ht="81" customHeight="1">
      <c r="A137" s="148" t="s">
        <v>171</v>
      </c>
      <c r="B137" s="149" t="s">
        <v>55</v>
      </c>
      <c r="C137" s="150">
        <f>J137*12*C3</f>
        <v>7675.200000000001</v>
      </c>
      <c r="D137" s="151"/>
      <c r="E137" s="151"/>
      <c r="F137" s="151"/>
      <c r="G137" s="151"/>
      <c r="H137" s="151"/>
      <c r="I137" s="151"/>
      <c r="J137" s="152">
        <v>0.05</v>
      </c>
    </row>
    <row r="138" spans="1:10" ht="32.25" customHeight="1" thickBot="1">
      <c r="A138" s="153" t="s">
        <v>81</v>
      </c>
      <c r="B138" s="154"/>
      <c r="C138" s="154"/>
      <c r="D138" s="155"/>
      <c r="E138" s="86"/>
      <c r="F138" s="86"/>
      <c r="G138" s="86"/>
      <c r="H138" s="86"/>
      <c r="I138" s="86"/>
      <c r="J138" s="87"/>
    </row>
    <row r="139" spans="1:10" ht="133.5" customHeight="1">
      <c r="A139" s="3" t="s">
        <v>172</v>
      </c>
      <c r="B139" s="156" t="s">
        <v>82</v>
      </c>
      <c r="C139" s="156">
        <f>C3*J139*12</f>
        <v>138153.6</v>
      </c>
      <c r="D139" s="156">
        <v>1</v>
      </c>
      <c r="J139" s="143">
        <v>0.9</v>
      </c>
    </row>
    <row r="140" spans="1:10" ht="109.5" customHeight="1" hidden="1">
      <c r="A140" s="4" t="s">
        <v>83</v>
      </c>
      <c r="B140" s="157"/>
      <c r="C140" s="157"/>
      <c r="D140" s="157"/>
      <c r="J140" s="157"/>
    </row>
    <row r="141" spans="1:10" ht="0.75" customHeight="1" thickBot="1">
      <c r="A141" s="5" t="s">
        <v>84</v>
      </c>
      <c r="B141" s="157"/>
      <c r="C141" s="157"/>
      <c r="D141" s="157"/>
      <c r="J141" s="157"/>
    </row>
    <row r="142" spans="1:10" ht="189.75" customHeight="1">
      <c r="A142" s="6" t="s">
        <v>173</v>
      </c>
      <c r="B142" s="157" t="s">
        <v>82</v>
      </c>
      <c r="C142" s="157">
        <f>C3*J142*12</f>
        <v>61401.600000000006</v>
      </c>
      <c r="D142" s="157">
        <v>0.7</v>
      </c>
      <c r="J142" s="143">
        <v>0.4</v>
      </c>
    </row>
    <row r="143" spans="1:10" ht="76.5" customHeight="1">
      <c r="A143" s="7" t="s">
        <v>178</v>
      </c>
      <c r="B143" s="158" t="s">
        <v>82</v>
      </c>
      <c r="C143" s="157">
        <f>C3*J143*12</f>
        <v>53726.399999999994</v>
      </c>
      <c r="D143" s="157">
        <v>0.8</v>
      </c>
      <c r="J143" s="157">
        <v>0.35</v>
      </c>
    </row>
    <row r="144" spans="1:10" ht="63" customHeight="1">
      <c r="A144" s="171" t="s">
        <v>174</v>
      </c>
      <c r="B144" s="158" t="s">
        <v>82</v>
      </c>
      <c r="C144" s="157">
        <f>C3*J144*12</f>
        <v>61401.600000000006</v>
      </c>
      <c r="D144" s="157">
        <v>0.7</v>
      </c>
      <c r="J144" s="157">
        <v>0.4</v>
      </c>
    </row>
    <row r="145" spans="1:10" ht="74.25" customHeight="1" hidden="1">
      <c r="A145" s="171"/>
      <c r="B145" s="158"/>
      <c r="C145" s="157"/>
      <c r="D145" s="157"/>
      <c r="J145" s="157"/>
    </row>
    <row r="146" spans="1:10" ht="55.5" customHeight="1">
      <c r="A146" s="7" t="s">
        <v>175</v>
      </c>
      <c r="B146" s="158" t="s">
        <v>82</v>
      </c>
      <c r="C146" s="157">
        <f>C3*J146*12</f>
        <v>46051.2</v>
      </c>
      <c r="D146" s="157">
        <v>0.3</v>
      </c>
      <c r="J146" s="157">
        <v>0.3</v>
      </c>
    </row>
    <row r="147" spans="1:10" ht="32.25" customHeight="1" thickBot="1">
      <c r="A147" s="8" t="s">
        <v>176</v>
      </c>
      <c r="B147" s="158" t="s">
        <v>82</v>
      </c>
      <c r="C147" s="157">
        <f>C3*J147*12</f>
        <v>61401.600000000006</v>
      </c>
      <c r="D147" s="157">
        <v>0.2</v>
      </c>
      <c r="J147" s="157">
        <v>0.4</v>
      </c>
    </row>
    <row r="148" spans="1:10" ht="91.5" customHeight="1">
      <c r="A148" s="172" t="s">
        <v>177</v>
      </c>
      <c r="B148" s="158" t="s">
        <v>82</v>
      </c>
      <c r="C148" s="157">
        <f>C3*J148*12</f>
        <v>38376</v>
      </c>
      <c r="D148" s="157">
        <v>0.36</v>
      </c>
      <c r="J148" s="143">
        <v>0.25</v>
      </c>
    </row>
    <row r="149" spans="1:10" ht="74.25" customHeight="1" hidden="1">
      <c r="A149" s="172"/>
      <c r="B149" s="158"/>
      <c r="C149" s="157"/>
      <c r="D149" s="157"/>
      <c r="J149" s="157"/>
    </row>
    <row r="150" spans="1:10" ht="47.25" customHeight="1">
      <c r="A150" s="159" t="s">
        <v>85</v>
      </c>
      <c r="B150" s="160"/>
      <c r="C150" s="2">
        <f>C8+C15+C19+C24+C32+C38+C43+C53+C58+C65+C69+C70+C73+C81+C92+C110+C117+C125+C135+C137+C139+C142+C143+C144+C146+C147+C148+C131+C136+C133+C77</f>
        <v>2509790.4000000004</v>
      </c>
      <c r="D150" s="2">
        <v>12.01</v>
      </c>
      <c r="J150" s="2">
        <f>J8+J15+J19+J24+J32+J38+J43+J53+J58+J65+J69+J70+J73+J81+J92+J110+J117+J125+J135+J137+J139+J142+J143+J144+J146+J147+J148+J131+J136+J133+J77</f>
        <v>16.350000000000005</v>
      </c>
    </row>
    <row r="151" ht="14.25">
      <c r="D151" s="88"/>
    </row>
    <row r="152" spans="1:4" ht="30">
      <c r="A152" s="9" t="s">
        <v>86</v>
      </c>
      <c r="B152" s="2">
        <f>C150</f>
        <v>2509790.4000000004</v>
      </c>
      <c r="C152" s="161" t="s">
        <v>87</v>
      </c>
      <c r="D152" s="88"/>
    </row>
    <row r="153" spans="1:4" ht="15">
      <c r="A153" s="9"/>
      <c r="B153" s="162"/>
      <c r="C153" s="161"/>
      <c r="D153" s="88"/>
    </row>
    <row r="154" spans="1:12" ht="15">
      <c r="A154" s="9" t="s">
        <v>88</v>
      </c>
      <c r="B154" s="2">
        <f>J150</f>
        <v>16.350000000000005</v>
      </c>
      <c r="C154" s="161" t="s">
        <v>87</v>
      </c>
      <c r="D154" s="88"/>
      <c r="K154" s="89"/>
      <c r="L154" s="89"/>
    </row>
    <row r="157" ht="14.25">
      <c r="B157" s="89"/>
    </row>
    <row r="159" spans="1:10" ht="15">
      <c r="A159" s="1"/>
      <c r="C159" s="1"/>
      <c r="D159" s="1"/>
      <c r="E159" s="1"/>
      <c r="F159" s="1"/>
      <c r="G159" s="1"/>
      <c r="H159" s="1"/>
      <c r="I159" s="1"/>
      <c r="J159" s="1"/>
    </row>
    <row r="160" spans="3:10" ht="15">
      <c r="C160" s="1"/>
      <c r="D160" s="1"/>
      <c r="E160" s="1"/>
      <c r="F160" s="1"/>
      <c r="G160" s="1"/>
      <c r="H160" s="1"/>
      <c r="I160" s="1"/>
      <c r="J160" s="1"/>
    </row>
    <row r="161" spans="1:10" ht="15">
      <c r="A161" s="1"/>
      <c r="C161" s="1"/>
      <c r="D161" s="1"/>
      <c r="E161" s="1"/>
      <c r="F161" s="1"/>
      <c r="G161" s="1"/>
      <c r="H161" s="1"/>
      <c r="I161" s="1"/>
      <c r="J161" s="1"/>
    </row>
    <row r="162" spans="3:10" ht="15">
      <c r="C162" s="1"/>
      <c r="D162" s="1"/>
      <c r="E162" s="1"/>
      <c r="F162" s="1"/>
      <c r="G162" s="1"/>
      <c r="H162" s="1"/>
      <c r="I162" s="1"/>
      <c r="J162" s="1"/>
    </row>
  </sheetData>
  <sheetProtection selectLockedCells="1" selectUnlockedCells="1"/>
  <mergeCells count="69">
    <mergeCell ref="A2:J2"/>
    <mergeCell ref="A7:J7"/>
    <mergeCell ref="B9:B14"/>
    <mergeCell ref="C9:C14"/>
    <mergeCell ref="J9:J14"/>
    <mergeCell ref="J33:J37"/>
    <mergeCell ref="B16:B18"/>
    <mergeCell ref="C16:C18"/>
    <mergeCell ref="J16:J18"/>
    <mergeCell ref="B20:B23"/>
    <mergeCell ref="C20:C23"/>
    <mergeCell ref="J20:J23"/>
    <mergeCell ref="B39:B42"/>
    <mergeCell ref="C39:C42"/>
    <mergeCell ref="J39:J42"/>
    <mergeCell ref="B44:B47"/>
    <mergeCell ref="C44:C47"/>
    <mergeCell ref="B25:B31"/>
    <mergeCell ref="C25:C31"/>
    <mergeCell ref="J25:J31"/>
    <mergeCell ref="B33:B37"/>
    <mergeCell ref="C33:C37"/>
    <mergeCell ref="B50:B52"/>
    <mergeCell ref="C50:C52"/>
    <mergeCell ref="B54:B57"/>
    <mergeCell ref="C54:C57"/>
    <mergeCell ref="J54:J57"/>
    <mergeCell ref="J44:J52"/>
    <mergeCell ref="B59:B64"/>
    <mergeCell ref="C59:C64"/>
    <mergeCell ref="J59:J64"/>
    <mergeCell ref="B66:B68"/>
    <mergeCell ref="C66:C68"/>
    <mergeCell ref="J66:J68"/>
    <mergeCell ref="B71:B72"/>
    <mergeCell ref="C71:C72"/>
    <mergeCell ref="J71:J72"/>
    <mergeCell ref="B74:B75"/>
    <mergeCell ref="C74:C75"/>
    <mergeCell ref="J74:J75"/>
    <mergeCell ref="A76:J76"/>
    <mergeCell ref="B82:B91"/>
    <mergeCell ref="C82:C91"/>
    <mergeCell ref="J82:J91"/>
    <mergeCell ref="B100:B102"/>
    <mergeCell ref="C100:C102"/>
    <mergeCell ref="D100:D101"/>
    <mergeCell ref="E100:E101"/>
    <mergeCell ref="F100:F101"/>
    <mergeCell ref="G100:G101"/>
    <mergeCell ref="C124:J124"/>
    <mergeCell ref="A144:A145"/>
    <mergeCell ref="A148:A149"/>
    <mergeCell ref="H100:H101"/>
    <mergeCell ref="I100:I101"/>
    <mergeCell ref="J100:J102"/>
    <mergeCell ref="B104:B108"/>
    <mergeCell ref="C104:C108"/>
    <mergeCell ref="D104:D108"/>
    <mergeCell ref="E104:E108"/>
    <mergeCell ref="B78:B80"/>
    <mergeCell ref="C78:C80"/>
    <mergeCell ref="J78:J80"/>
    <mergeCell ref="I104:I108"/>
    <mergeCell ref="J104:J108"/>
    <mergeCell ref="A109:J109"/>
    <mergeCell ref="F104:F108"/>
    <mergeCell ref="G104:G108"/>
    <mergeCell ref="H104:H108"/>
  </mergeCells>
  <printOptions/>
  <pageMargins left="0.2362204724409449" right="0.2362204724409449" top="0.15748031496062992" bottom="0.15748031496062992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2023-05-12T09:20:14Z</cp:lastPrinted>
  <dcterms:created xsi:type="dcterms:W3CDTF">2015-09-07T09:01:00Z</dcterms:created>
  <dcterms:modified xsi:type="dcterms:W3CDTF">2023-07-04T05:11:18Z</dcterms:modified>
  <cp:category/>
  <cp:version/>
  <cp:contentType/>
  <cp:contentStatus/>
</cp:coreProperties>
</file>