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76" activeTab="0"/>
  </bookViews>
  <sheets>
    <sheet name="19,5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KOHE">'[1]МС2'!#REF!</definedName>
    <definedName name="_a">#REF!</definedName>
    <definedName name="_a">#REF!</definedName>
    <definedName name="_m">#REF!</definedName>
    <definedName name="_m">#REF!</definedName>
    <definedName name="_n">#REF!</definedName>
    <definedName name="_n">#REF!</definedName>
    <definedName name="_o">#REF!</definedName>
    <definedName name="_o">#REF!</definedName>
    <definedName name="_Order1">0</definedName>
    <definedName name="_Order2">0</definedName>
    <definedName name="_SP1">'[2]FES'!#REF!</definedName>
    <definedName name="_SP10">'[2]FES'!#REF!</definedName>
    <definedName name="_SP11">'[2]FES'!#REF!</definedName>
    <definedName name="_SP12">'[2]FES'!#REF!</definedName>
    <definedName name="_SP13">'[2]FES'!#REF!</definedName>
    <definedName name="_SP14">'[2]FES'!#REF!</definedName>
    <definedName name="_SP15">'[2]FES'!#REF!</definedName>
    <definedName name="_SP16">'[2]FES'!#REF!</definedName>
    <definedName name="_SP17">'[2]FES'!#REF!</definedName>
    <definedName name="_SP18">'[2]FES'!#REF!</definedName>
    <definedName name="_SP19">'[2]FES'!#REF!</definedName>
    <definedName name="_SP2">'[2]FES'!#REF!</definedName>
    <definedName name="_SP20">'[2]FES'!#REF!</definedName>
    <definedName name="_SP3">'[2]FES'!#REF!</definedName>
    <definedName name="_SP4">'[2]FES'!#REF!</definedName>
    <definedName name="_SP5">'[2]FES'!#REF!</definedName>
    <definedName name="_SP7">'[2]FES'!#REF!</definedName>
    <definedName name="_SP8">'[2]FES'!#REF!</definedName>
    <definedName name="_SP9">'[2]FES'!#REF!</definedName>
    <definedName name="AMOR1">#REF!</definedName>
    <definedName name="AMOR2">#REF!</definedName>
    <definedName name="AMOR3">'[3]2002'!$E$767:$S$811</definedName>
    <definedName name="AMOR4">#REF!</definedName>
    <definedName name="AMOR5">'[3]2002'!$E$767:$S$811</definedName>
    <definedName name="AMOR6">'[3]2002'!$A$2:$R$738</definedName>
    <definedName name="asd" localSheetId="0">'19,55'!asd</definedName>
    <definedName name="asd">asd</definedName>
    <definedName name="asd_1" localSheetId="0">'19,55'!asd_1</definedName>
    <definedName name="asd_1">asd_1</definedName>
    <definedName name="asd_10" localSheetId="0">'19,55'!asd_10</definedName>
    <definedName name="asd_10">asd_10</definedName>
    <definedName name="CompOt" localSheetId="0">'19,55'!CompOt</definedName>
    <definedName name="CompOt">CompOt</definedName>
    <definedName name="CompOt_1" localSheetId="0">'19,55'!CompOt_1</definedName>
    <definedName name="CompOt_1">CompOt_1</definedName>
    <definedName name="CompOt_10" localSheetId="0">'19,55'!CompOt_10</definedName>
    <definedName name="CompOt_10">CompOt_10</definedName>
    <definedName name="CompRas" localSheetId="0">'19,55'!CompRas</definedName>
    <definedName name="CompRas">CompRas</definedName>
    <definedName name="CompRas_1" localSheetId="0">'19,55'!CompRas_1</definedName>
    <definedName name="CompRas_1">CompRas_1</definedName>
    <definedName name="CompRas_10" localSheetId="0">'19,55'!CompRas_10</definedName>
    <definedName name="CompRas_10">CompRas_10</definedName>
    <definedName name="del">#REF!</definedName>
    <definedName name="ew" localSheetId="0">'19,55'!ew</definedName>
    <definedName name="ew">ew</definedName>
    <definedName name="ew_1" localSheetId="0">'19,55'!ew_1</definedName>
    <definedName name="ew_1">ew_1</definedName>
    <definedName name="ew_10" localSheetId="0">'19,55'!ew_10</definedName>
    <definedName name="ew_10">ew_10</definedName>
    <definedName name="fg" localSheetId="0">'19,55'!fg</definedName>
    <definedName name="fg">fg</definedName>
    <definedName name="fg_1" localSheetId="0">'19,55'!fg_1</definedName>
    <definedName name="fg_1">fg_1</definedName>
    <definedName name="fg_10" localSheetId="0">'19,55'!fg_10</definedName>
    <definedName name="fg_10">fg_10</definedName>
    <definedName name="k" localSheetId="0">'19,55'!k</definedName>
    <definedName name="k">k</definedName>
    <definedName name="k_1" localSheetId="0">'19,55'!k_1</definedName>
    <definedName name="k_1">k_1</definedName>
    <definedName name="k_10" localSheetId="0">'19,55'!k_10</definedName>
    <definedName name="k_10">k_10</definedName>
    <definedName name="ok">'[4]Контроль'!$E$1</definedName>
    <definedName name="polta">'[5]2001'!#REF!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www" localSheetId="0">'19,55'!www</definedName>
    <definedName name="www">www</definedName>
    <definedName name="www_1" localSheetId="0">'19,55'!www_1</definedName>
    <definedName name="www_1">www_1</definedName>
    <definedName name="www_10" localSheetId="0">'19,55'!www_10</definedName>
    <definedName name="www_10">www_10</definedName>
    <definedName name="аа" localSheetId="0">'19,55'!аа</definedName>
    <definedName name="аа">аа</definedName>
    <definedName name="ааа" localSheetId="0">'19,55'!ааа</definedName>
    <definedName name="ааа">ааа</definedName>
    <definedName name="аааа" localSheetId="0">'19,55'!аааа</definedName>
    <definedName name="аааа">аааа</definedName>
    <definedName name="аааа_1" localSheetId="0">'19,55'!аааа_1</definedName>
    <definedName name="аааа_1">аааа_1</definedName>
    <definedName name="аааа_10" localSheetId="0">'19,55'!аааа_10</definedName>
    <definedName name="аааа_10">аааа_10</definedName>
    <definedName name="амор" localSheetId="0">'19,55'!амор</definedName>
    <definedName name="амор">амор</definedName>
    <definedName name="б" localSheetId="0">'19,55'!б</definedName>
    <definedName name="б">б</definedName>
    <definedName name="б_1" localSheetId="0">'19,55'!б_1</definedName>
    <definedName name="б_1">б_1</definedName>
    <definedName name="б_10" localSheetId="0">'19,55'!б_10</definedName>
    <definedName name="б_10">б_10</definedName>
    <definedName name="в23ё" localSheetId="0">'19,55'!в23ё</definedName>
    <definedName name="в23ё">в23ё</definedName>
    <definedName name="в23ё_1" localSheetId="0">'19,55'!в23ё_1</definedName>
    <definedName name="в23ё_1">в23ё_1</definedName>
    <definedName name="в23ё_10" localSheetId="0">'19,55'!в23ё_10</definedName>
    <definedName name="в23ё_10">в23ё_10</definedName>
    <definedName name="вв" localSheetId="0">'19,55'!вв</definedName>
    <definedName name="вв">вв</definedName>
    <definedName name="вв_1" localSheetId="0">'19,55'!вв_1</definedName>
    <definedName name="вв_1">вв_1</definedName>
    <definedName name="вв_10" localSheetId="0">'19,55'!вв_10</definedName>
    <definedName name="вв_10">вв_10</definedName>
    <definedName name="вс" localSheetId="0">'19,55'!вс</definedName>
    <definedName name="вс">вс</definedName>
    <definedName name="второй">#REF!</definedName>
    <definedName name="год">'[6]отопл'!$F$11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зменение">'19,55'!asd</definedName>
    <definedName name="ииииииииииииииииииииииииииииииииииииииииииииииииииииииииииииии" localSheetId="0">'19,55'!ииииииииииииииииииииииииииииииииииииииииииииииииииииииииииииии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>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_1" localSheetId="0">'19,55'!ииииииииииииииииииииииииииииииииииииииииииииииииииииииииииииии_1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0" localSheetId="0">'19,55'!ииииииииииииииииииииииииииииииииииииииииииииииииииииииииииииии_10</definedName>
    <definedName name="ииииииииииииииииииииииииииииииииииииииииииииииииииииииииииииии_10">ииииииииииииииииииииииииииииииииииииииииииииииииииииииииииииии_10</definedName>
    <definedName name="ио" localSheetId="0">'19,55'!ио</definedName>
    <definedName name="ио">ио</definedName>
    <definedName name="ио_1" localSheetId="0">'19,55'!ио_1</definedName>
    <definedName name="ио_1">ио_1</definedName>
    <definedName name="ио_10" localSheetId="0">'19,55'!ио_10</definedName>
    <definedName name="ио_10">ио_10</definedName>
    <definedName name="й" localSheetId="0">'19,55'!й</definedName>
    <definedName name="й">й</definedName>
    <definedName name="й_1" localSheetId="0">'19,55'!й_1</definedName>
    <definedName name="й_1">й_1</definedName>
    <definedName name="й_10" localSheetId="0">'19,55'!й_10</definedName>
    <definedName name="й_10">й_10</definedName>
    <definedName name="йй" localSheetId="0">'19,55'!йй</definedName>
    <definedName name="йй">йй</definedName>
    <definedName name="йй_1" localSheetId="0">'19,55'!йй_1</definedName>
    <definedName name="йй_1">йй_1</definedName>
    <definedName name="йй_10" localSheetId="0">'19,55'!йй_10</definedName>
    <definedName name="йй_10">йй_10</definedName>
    <definedName name="ййй" localSheetId="0">'19,55'!ййй</definedName>
    <definedName name="ййй">ййй</definedName>
    <definedName name="ййй_1" localSheetId="0">'19,55'!ййй_1</definedName>
    <definedName name="ййй_1">ййй_1</definedName>
    <definedName name="ййй_10" localSheetId="0">'19,55'!ййй_10</definedName>
    <definedName name="ййй_10">ййй_10</definedName>
    <definedName name="йййййййййййййййййййййййййййййййййййййййййййййййййййййй" localSheetId="0">'19,55'!йййййййййййййййййййййййййййййййййййййййййййййййййййййй</definedName>
    <definedName name="йййййййййййййййййййййййййййййййййййййййййййййййййййййй">йййййййййййййййййййййййййййййййййййййййййййййййййййййй</definedName>
    <definedName name="йййййййййййййййййййййййййййййййййййййййййййййййййййййй_1" localSheetId="0">'19,55'!йййййййййййййййййййййййййййййййййййййййййййййййййййййй_1</definedName>
    <definedName name="йййййййййййййййййййййййййййййййййййййййййййййййййййййй_1">йййййййййййййййййййййййййййййййййййййййййййййййййййййй_1</definedName>
    <definedName name="йййййййййййййййййййййййййййййййййййййййййййййййййййййй_10" localSheetId="0">'19,55'!йййййййййййййййййййййййййййййййййййййййййййййййййййййй_10</definedName>
    <definedName name="йййййййййййййййййййййййййййййййййййййййййййййййййййййй_10">йййййййййййййййййййййййййййййййййййййййййййййййййййййй_10</definedName>
    <definedName name="ке" localSheetId="0">'19,55'!ке</definedName>
    <definedName name="ке">ке</definedName>
    <definedName name="ке_1" localSheetId="0">'19,55'!ке_1</definedName>
    <definedName name="ке_1">ке_1</definedName>
    <definedName name="ке_10" localSheetId="0">'19,55'!ке_10</definedName>
    <definedName name="ке_10">ке_10</definedName>
    <definedName name="ммммммммммммммммммммммммммммммммммммммммммммм" localSheetId="0">'19,55'!ммммммммммммммммммммммммммммммммммммммммммммм</definedName>
    <definedName name="ммммммммммммммммммммммммммммммммммммммммммммм">ммммммммммммммммммммммммммммммммммммммммммммм</definedName>
    <definedName name="ммммммммммммммммммммммммммммммммммммммммммммм_1" localSheetId="0">'19,55'!ммммммммммммммммммммммммммммммммммммммммммммм_1</definedName>
    <definedName name="ммммммммммммммммммммммммммммммммммммммммммммм_1">ммммммммммммммммммммммммммммммммммммммммммммм_1</definedName>
    <definedName name="ммммммммммммммммммммммммммммммммммммммммммммм_10" localSheetId="0">'19,55'!ммммммммммммммммммммммммммммммммммммммммммммм_10</definedName>
    <definedName name="ммммммммммммммммммммммммммммммммммммммммммммм_10">ммммммммммммммммммммммммммммммммммммммммммммм_10</definedName>
    <definedName name="мым" localSheetId="0">'19,55'!мым</definedName>
    <definedName name="мым">мым</definedName>
    <definedName name="мым_1" localSheetId="0">'19,55'!мым_1</definedName>
    <definedName name="мым_1">мым_1</definedName>
    <definedName name="мым_10" localSheetId="0">'19,55'!мым_10</definedName>
    <definedName name="мым_10">мым_10</definedName>
    <definedName name="нннннннннннннннннннннннннннннннннннннннннннннннннннннннннннннннн" localSheetId="0">'19,55'!нннннннннннннннннннннннннннннннннннннннннннннннннннннннннннннннн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>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_1" localSheetId="0">'19,55'!нннннннннннннннннннннннннннннннннннннннннннннннннннннннннннннннн_1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0" localSheetId="0">'19,55'!нннннннннннннннннннннннннннннннннннннннннннннннннннннннннннннннн_10</definedName>
    <definedName name="нннннннннннннннннннннннннннннннннннннннннннннннннннннннннннннннн_10">нннннннннннннннннннннннннннннннннннннннннннннннннннннннннннннннн_10</definedName>
    <definedName name="нов" localSheetId="0">'19,55'!нов</definedName>
    <definedName name="нов">нов</definedName>
    <definedName name="нов_1" localSheetId="0">'19,55'!нов_1</definedName>
    <definedName name="нов_1">нов_1</definedName>
    <definedName name="нов_10" localSheetId="0">'19,55'!нов_10</definedName>
    <definedName name="нов_10">нов_10</definedName>
    <definedName name="новое" localSheetId="0">'19,55'!новое</definedName>
    <definedName name="новое">новое</definedName>
    <definedName name="О843">'[7]2002'!#REF!</definedName>
    <definedName name="общехоз." localSheetId="0">'19,55'!общехоз.</definedName>
    <definedName name="общехоз.">общехоз.</definedName>
    <definedName name="общехоз._1" localSheetId="0">'19,55'!общехоз._1</definedName>
    <definedName name="общехоз._1">общехоз._1</definedName>
    <definedName name="общехоз._10" localSheetId="0">'19,55'!общехоз._10</definedName>
    <definedName name="общехоз._10">общехоз._10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'[6]отопл'!$E$11</definedName>
    <definedName name="п" localSheetId="0">'19,55'!п</definedName>
    <definedName name="п">п</definedName>
    <definedName name="п_1" localSheetId="0">'19,55'!п_1</definedName>
    <definedName name="п_1">п_1</definedName>
    <definedName name="п_10" localSheetId="0">'19,55'!п_10</definedName>
    <definedName name="п_10">п_10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'[8]5'!$B$9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 localSheetId="0">'19,55'!пп</definedName>
    <definedName name="пп">пп</definedName>
    <definedName name="пппп" localSheetId="0">'19,55'!пппп</definedName>
    <definedName name="пппп">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 localSheetId="0">'19,55'!р</definedName>
    <definedName name="р">р</definedName>
    <definedName name="р_1" localSheetId="0">'19,55'!р_1</definedName>
    <definedName name="р_1">р_1</definedName>
    <definedName name="р_10" localSheetId="0">'19,55'!р_10</definedName>
    <definedName name="р_10">р_10</definedName>
    <definedName name="с" localSheetId="0">'19,55'!с</definedName>
    <definedName name="с">с</definedName>
    <definedName name="с_1" localSheetId="0">'19,55'!с_1</definedName>
    <definedName name="с_1">с_1</definedName>
    <definedName name="с_10" localSheetId="0">'19,55'!с_10</definedName>
    <definedName name="с_10">с_10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вап" localSheetId="0">'19,55'!свап</definedName>
    <definedName name="свап">свап</definedName>
    <definedName name="сс" localSheetId="0">'19,55'!сс</definedName>
    <definedName name="сс">сс</definedName>
    <definedName name="сс_1" localSheetId="0">'19,55'!сс_1</definedName>
    <definedName name="сс_1">сс_1</definedName>
    <definedName name="сс_10" localSheetId="0">'19,55'!сс_10</definedName>
    <definedName name="сс_10">сс_10</definedName>
    <definedName name="сссс" localSheetId="0">'19,55'!сссс</definedName>
    <definedName name="сссс">сссс</definedName>
    <definedName name="сссс_1" localSheetId="0">'19,55'!сссс_1</definedName>
    <definedName name="сссс_1">сссс_1</definedName>
    <definedName name="сссс_10" localSheetId="0">'19,55'!сссс_10</definedName>
    <definedName name="сссс_10">сссс_10</definedName>
    <definedName name="сссссссссссссссссссссссссссссссссссссссссс" localSheetId="0">'19,55'!сссссссссссссссссссссссссссссссссссссссссс</definedName>
    <definedName name="сссссссссссссссссссссссссссссссссссссссссс">сссссссссссссссссссссссссссссссссссссссссс</definedName>
    <definedName name="сссссссссссссссссссссссссссссссссссссссссс_1" localSheetId="0">'19,55'!сссссссссссссссссссссссссссссссссссссссссс_1</definedName>
    <definedName name="сссссссссссссссссссссссссссссссссссссссссс_1">сссссссссссссссссссссссссссссссссссссссссс_1</definedName>
    <definedName name="сссссссссссссссссссссссссссссссссссссссссс_10" localSheetId="0">'19,55'!сссссссссссссссссссссссссссссссссссссссссс_10</definedName>
    <definedName name="сссссссссссссссссссссссссссссссссссссссссс_10">сссссссссссссссссссссссссссссссссссссссссс_10</definedName>
    <definedName name="ссы" localSheetId="0">'19,55'!ссы</definedName>
    <definedName name="ссы">ссы</definedName>
    <definedName name="ссы_1" localSheetId="0">'19,55'!ссы_1</definedName>
    <definedName name="ссы_1">ссы_1</definedName>
    <definedName name="ссы_10" localSheetId="0">'19,55'!ссы_10</definedName>
    <definedName name="ссы_10">ссы_10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 localSheetId="0">'19,55'!у</definedName>
    <definedName name="у">у</definedName>
    <definedName name="у_1" localSheetId="0">'19,55'!у_1</definedName>
    <definedName name="у_1">у_1</definedName>
    <definedName name="у_10" localSheetId="0">'19,55'!у_10</definedName>
    <definedName name="у_10">у_10</definedName>
    <definedName name="УА" localSheetId="0">'19,55'!УА</definedName>
    <definedName name="УА">УА</definedName>
    <definedName name="УА_1" localSheetId="0">'19,55'!УА_1</definedName>
    <definedName name="УА_1">УА_1</definedName>
    <definedName name="УА_10" localSheetId="0">'19,55'!УА_10</definedName>
    <definedName name="УА_10">УА_10</definedName>
    <definedName name="УП" localSheetId="0">'19,55'!УП</definedName>
    <definedName name="УП">УП</definedName>
    <definedName name="УП_1" localSheetId="0">'19,55'!УП_1</definedName>
    <definedName name="УП_1">УП_1</definedName>
    <definedName name="УП_10" localSheetId="0">'19,55'!УП_10</definedName>
    <definedName name="УП_10">УП_10</definedName>
    <definedName name="уфэ" localSheetId="0">'19,55'!уфэ</definedName>
    <definedName name="уфэ">уфэ</definedName>
    <definedName name="уфэ_1" localSheetId="0">'19,55'!уфэ_1</definedName>
    <definedName name="уфэ_1">уфэ_1</definedName>
    <definedName name="уфэ_10" localSheetId="0">'19,55'!уфэ_10</definedName>
    <definedName name="уфэ_10">уфэ_10</definedName>
    <definedName name="фыв" localSheetId="0">'19,55'!фыв</definedName>
    <definedName name="фыв">фыв</definedName>
    <definedName name="фыв_1" localSheetId="0">'19,55'!фыв_1</definedName>
    <definedName name="фыв_1">фыв_1</definedName>
    <definedName name="фыв_10" localSheetId="0">'19,55'!фыв_10</definedName>
    <definedName name="фыв_10">фыв_10</definedName>
    <definedName name="ц" localSheetId="0">'19,55'!ц</definedName>
    <definedName name="ц">ц</definedName>
    <definedName name="ц_1" localSheetId="0">'19,55'!ц_1</definedName>
    <definedName name="ц_1">ц_1</definedName>
    <definedName name="ц_10" localSheetId="0">'19,55'!ц_10</definedName>
    <definedName name="ц_10">ц_10</definedName>
    <definedName name="цу" localSheetId="0">'19,55'!цу</definedName>
    <definedName name="цу">цу</definedName>
    <definedName name="цу_1" localSheetId="0">'19,55'!цу_1</definedName>
    <definedName name="цу_1">цу_1</definedName>
    <definedName name="цу_10" localSheetId="0">'19,55'!цу_10</definedName>
    <definedName name="цу_10">цу_10</definedName>
    <definedName name="четвертый">#REF!</definedName>
    <definedName name="ччxxxxxxxxxxxxxxxxxxxxxxxxxxxxxxxx" localSheetId="0">'19,55'!ччxxxxxxxxxxxxxxxxxxxxxxxxxxxxxxxx</definedName>
    <definedName name="ччxxxxxxxxxxxxxxxxxxxxxxxxxxxxxxxx">ччxxxxxxxxxxxxxxxxxxxxxxxxxxxxxxxx</definedName>
    <definedName name="ччxxxxxxxxxxxxxxxxxxxxxxxxxxxxxxxx_1" localSheetId="0">'19,55'!ччxxxxxxxxxxxxxxxxxxxxxxxxxxxxxxxx_1</definedName>
    <definedName name="ччxxxxxxxxxxxxxxxxxxxxxxxxxxxxxxxx_1">ччxxxxxxxxxxxxxxxxxxxxxxxxxxxxxxxx_1</definedName>
    <definedName name="ччxxxxxxxxxxxxxxxxxxxxxxxxxxxxxxxx_10" localSheetId="0">'19,55'!ччxxxxxxxxxxxxxxxxxxxxxxxxxxxxxxxx_10</definedName>
    <definedName name="ччxxxxxxxxxxxxxxxxxxxxxxxxxxxxxxxx_10">ччxxxxxxxxxxxxxxxxxxxxxxxxxxxxxxxx_10</definedName>
    <definedName name="ъъъъъъъъъъъъъъъъъъъъъъъъъъъъъъъъъъъъъъъъъъъъъъъъъъъъъъъъъъъъъъъъъ" localSheetId="0">'19,55'!ъъъъъъъъъъъъъъъъъъъъъъъъъъъъъъъъъъъъъъъъъъъъъъъъъъъъъъъъъъъъъъъъъ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>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_1" localSheetId="0">'19,55'!ъъъъъъъъъъъъъъъъъъъъъъъъъъъъъъъъъъъъъъъъъъъъъъъъъъъъъъъъъъъъъъъъъ_1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0" localSheetId="0">'19,55'!ъъъъъъъъъъъъъъъъъъъъъъъъъъъъъъъъъъъъъъъъъъъъъъъъъъъъъъъъъъъъъъъъъ_10</definedName>
    <definedName name="ъъъъъъъъъъъъъъъъъъъъъъъъъъъъъъъъъъъъъъъъъъъъъъъъъъъъъъъъъъъъъъъъъ_10">ъъъъъъъъъъъъъъъъъъъъъъъъъъъъъъъъъъъъъъъъъъъъъъъъъъъъъъъъъъъъъъъъъ_10</definedName>
    <definedName name="ъъъъъъъъъъъъъъъъъъъъъъьь" localSheetId="0">'19,55'!ъъъъъъъъъъъъъъъъъъъъъъьь</definedName>
    <definedName name="ъъъъъъъъъъъъъъъъъъъъъъьь">ъъъъъъъъъъъъъъъъъъъъъъьь</definedName>
    <definedName name="ъъъъъъъъъъъъъъъъъъъъъъьь_1" localSheetId="0">'19,55'!ъъъъъъъъъъъъъъъъъъъъъъьь_1</definedName>
    <definedName name="ъъъъъъъъъъъъъъъъъъъъъъьь_1">ъъъъъъъъъъъъъъъъъъъъъъьь_1</definedName>
    <definedName name="ъъъъъъъъъъъъъъъъъъъъъъьь_10" localSheetId="0">'19,55'!ъъъъъъъъъъъъъъъъъъъъъъьь_10</definedName>
    <definedName name="ъъъъъъъъъъъъъъъъъъъъъъьь_10">ъъъъъъъъъъъъъъъъъъъъъъьь_10</definedName>
    <definedName name="ъъъъъъъъъььььььььь" localSheetId="0">'19,55'!ъъъъъъъъъььььььььь</definedName>
    <definedName name="ъъъъъъъъъььььььььь">ъъъъъъъъъььььььььь</definedName>
    <definedName name="ъъъъъъъъъььььььььь_1" localSheetId="0">'19,55'!ъъъъъъъъъььььььььь_1</definedName>
    <definedName name="ъъъъъъъъъььььььььь_1">ъъъъъъъъъььььььььь_1</definedName>
    <definedName name="ъъъъъъъъъььььььььь_10" localSheetId="0">'19,55'!ъъъъъъъъъььььььььь_10</definedName>
    <definedName name="ъъъъъъъъъььььььььь_10">ъъъъъъъъъььььььььь_10</definedName>
    <definedName name="ъъъъъъъъъьььььььььььььььььььььъъъъъъъъъъъъъъъъъъъъъъъъъъъъъъъъъъъъъъъъъъъъъъъъъъъъъъъъъъъъъъъъъ" localSheetId="0">'19,55'!ъъъъъъъъъьььььььььььььььььььььъъъъъъъъъъъъъъъъъъъъъъъъъъъъъъъъъъъъъъъъъъъъъъъъъъъъъъъъъъъъъъъъъ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>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_1" localSheetId="0">'19,55'!ъъъъъъъъъьььььььььььььььььььььъъъъъъъъъъъъъъъъъъъъъъъъъъъъъъъъъъъъъъъъъъъъъъъъъъъъъъъъъъъъъъъъъ_1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0" localSheetId="0">'19,55'!ъъъъъъъъъьььььььььььььььььььььъъъъъъъъъъъъъъъъъъъъъъъъъъъъъъъъъъъъъъъъъъъъъъъъъъъъъъъъъъъъъъъъъ_10</definedName>
    <definedName name="ъъъъъъъъъьььььььььььььььььььььъъъъъъъъъъъъъъъъъъъъъъъъъъъъъъъъъъъъъъъъъъъъъъъъъъъъъъъъъъъъъъъъъ_10">ъъъъъъъъъьььььььььььььььььььььъъъъъъъъъъъъъъъъъъъъъъъъъъъъъъъъъъъъъъъъъъъъъъъъъъъъъъъъъъъъъъъъъ_10</definedName>
    <definedName name="ыв" localSheetId="0">'19,55'!ыв</definedName>
    <definedName name="ыв">ыв</definedName>
    <definedName name="ыв_1" localSheetId="0">'19,55'!ыв_1</definedName>
    <definedName name="ыв_1">ыв_1</definedName>
    <definedName name="ыв_10" localSheetId="0">'19,55'!ыв_10</definedName>
    <definedName name="ыв_10">ыв_10</definedName>
    <definedName name="ыыыы" localSheetId="0">'19,55'!ыыыы</definedName>
    <definedName name="ыыыы">ыыыы</definedName>
    <definedName name="ыыыы_1" localSheetId="0">'19,55'!ыыыы_1</definedName>
    <definedName name="ыыыы_1">ыыыы_1</definedName>
    <definedName name="ыыыы_10" localSheetId="0">'19,55'!ыыыы_10</definedName>
    <definedName name="ыыыы_10">ыыыы_10</definedName>
    <definedName name="электро_проц_ф">#REF!</definedName>
    <definedName name="электро_процент">#REF!</definedName>
    <definedName name="яяяяяяяяяяяяяяяяяяяяяяяяяяяяяяяяяяяяя" localSheetId="0">'19,55'!яяяяяяяяяяяяяяяяяяяяяяяяяяяяяяяяяяяяя</definedName>
    <definedName name="яяяяяяяяяяяяяяяяяяяяяяяяяяяяяяяяяяяяя">яяяяяяяяяяяяяяяяяяяяяяяяяяяяяяяяяяяяя</definedName>
    <definedName name="яяяяяяяяяяяяяяяяяяяяяяяяяяяяяяяяяяяяя_1" localSheetId="0">'19,55'!яяяяяяяяяяяяяяяяяяяяяяяяяяяяяяяяяяяяя_1</definedName>
    <definedName name="яяяяяяяяяяяяяяяяяяяяяяяяяяяяяяяяяяяяя_1">яяяяяяяяяяяяяяяяяяяяяяяяяяяяяяяяяяяяя_1</definedName>
    <definedName name="яяяяяяяяяяяяяяяяяяяяяяяяяяяяяяяяяяяяя_10" localSheetId="0">'19,55'!яяяяяяяяяяяяяяяяяяяяяяяяяяяяяяяяяяяяя_10</definedName>
    <definedName name="яяяяяяяяяяяяяяяяяяяяяяяяяяяяяяяяяяяяя_10">яяяяяяяяяяяяяяяяяяяяяяяяяяяяяяяяяяяяя_10</definedName>
  </definedNames>
  <calcPr fullCalcOnLoad="1"/>
</workbook>
</file>

<file path=xl/sharedStrings.xml><?xml version="1.0" encoding="utf-8"?>
<sst xmlns="http://schemas.openxmlformats.org/spreadsheetml/2006/main" count="299" uniqueCount="195">
  <si>
    <t>Общая площадь нежилых помещений</t>
  </si>
  <si>
    <t>площадь многоквартирного дома</t>
  </si>
  <si>
    <t>кв.м.</t>
  </si>
  <si>
    <t>Наименование работ и услуг</t>
  </si>
  <si>
    <t>Периодичность выполнения работ и оказания услуг</t>
  </si>
  <si>
    <t>Годовая плата, (рублей)</t>
  </si>
  <si>
    <t>в т.ч.фонд оплаты труда производственного персонала</t>
  </si>
  <si>
    <t>выплаты во внебюджетные фонды</t>
  </si>
  <si>
    <t>материалы</t>
  </si>
  <si>
    <t>спецодежда, инвентарь</t>
  </si>
  <si>
    <t>накладные расходы</t>
  </si>
  <si>
    <t>рентабельность</t>
  </si>
  <si>
    <t>Стоимость на 1 кв.м общей площади,                       (рублей в месяц)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</si>
  <si>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многоквартирного дома</t>
  </si>
  <si>
    <t>1. Работы, выполняемые в отношении всех видов фундаментов</t>
  </si>
  <si>
    <t xml:space="preserve"> - 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</si>
  <si>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1 раз в год при подготовке к весенне-летнему сезону</t>
  </si>
  <si>
    <t xml:space="preserve"> - проверка технического состояния видимых частей конструкций с выявлением:</t>
  </si>
  <si>
    <t xml:space="preserve"> - признаков неравномерных осадок фундаментов всех типов;</t>
  </si>
  <si>
    <t xml:space="preserve"> -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</si>
  <si>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 xml:space="preserve"> -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</si>
  <si>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 xml:space="preserve"> - проверка состояния гидроизоляции фундаментов и систем водоотвода фундамента. При выявлении нарушений - восстановление их работоспособности;</t>
  </si>
  <si>
    <t>2. Работы, выполняемые в зданиях с подвалами</t>
  </si>
  <si>
    <t xml:space="preserve"> - проверка температурно-влажностного режима подвальных помещений и при выявлении нарушений устранение причин его нарушения;</t>
  </si>
  <si>
    <t xml:space="preserve"> -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</si>
  <si>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3. Работы, выполняемые для надлежащего содержания стен многоквартирных домов</t>
  </si>
  <si>
    <t xml:space="preserve"> -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</si>
  <si>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 xml:space="preserve"> -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</si>
  <si>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 Работы, выполняемые в целях надлежащего содержания перекрытий и покрытий многоквартирных домов</t>
  </si>
  <si>
    <t xml:space="preserve"> - 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</si>
  <si>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 xml:space="preserve"> - 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</si>
  <si>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 xml:space="preserve"> - проверка состояния утеплителя, гидроизоляции и звукоизоляции, адгезии отделочных слоев к конструкциям перекрытия (покрытия);</t>
  </si>
  <si>
    <t xml:space="preserve"> -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</si>
  <si>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Работы, выполняемые в целях надлежащего содержания колонн и столбов многоквартирных домов</t>
  </si>
  <si>
    <t xml:space="preserve"> - 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</si>
  <si>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 xml:space="preserve"> - 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</si>
  <si>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 xml:space="preserve"> - 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</si>
  <si>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 xml:space="preserve"> - контроль состояния металлических закладных деталей в домах со сборными и монолитными железобетонными колоннами;</t>
  </si>
  <si>
    <t>6. Работы, выполняемые в целях надлежащего содержания балок (ригелей) перекрытий и покрытий многоквартирных домов</t>
  </si>
  <si>
    <t xml:space="preserve"> -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</si>
  <si>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 xml:space="preserve"> -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</si>
  <si>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 xml:space="preserve"> -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</si>
  <si>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7. Работы, выполняемые в целях надлежащего содержания крыш многоквартирных домов</t>
  </si>
  <si>
    <t>проверка кровли на отсутствие протечек;</t>
  </si>
  <si>
    <t>2 раза в год при подготовке к сезонной эксплуатации</t>
  </si>
  <si>
    <t>проверка молниезащитных устройств, заземления мачт и другого оборудования, расположенного на крыше;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</si>
  <si>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</si>
  <si>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2 раза в год</t>
  </si>
  <si>
    <t>проверка и при необходимости очистка кровли от скопления снега и наледи;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</si>
  <si>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</si>
  <si>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</si>
  <si>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8. Работы, выполняемые в целях надлежащего содержания лестниц многоквартирных домов</t>
  </si>
  <si>
    <t>1 раз в год</t>
  </si>
  <si>
    <t>9. Работы, выполняемые в целях надлежащего содержания фасадов многоквартирных домов:</t>
  </si>
  <si>
    <t xml:space="preserve"> -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</si>
  <si>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 xml:space="preserve"> - контроль состояния и работоспособности подсветки информационных знаков, входов в подъезды (домовые знаки и т.д.);</t>
  </si>
  <si>
    <t xml:space="preserve"> -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</si>
  <si>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 xml:space="preserve"> - контроль состояния и восстановление или замена отдельных элементов крылец и зонтов над входами в здание, в подвалы и над балконами;</t>
  </si>
  <si>
    <t xml:space="preserve"> -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</si>
  <si>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 xml:space="preserve"> - при выявлении повреждений и нарушений - разработка плана восстановительных работ (при необходимости)</t>
  </si>
  <si>
    <t>10. Работы, выполняемые в целях надлежащего содержания перегородок в многоквартирных домах:</t>
  </si>
  <si>
    <t xml:space="preserve"> - проверка звукоизоляции и огнезащиты;</t>
  </si>
  <si>
    <t>11.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</si>
  <si>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</si>
  <si>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</si>
  <si>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 xml:space="preserve"> -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</si>
  <si>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 xml:space="preserve"> -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</si>
  <si>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</si>
  <si>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 - контроль состояния и восстановление антикоррозионной окраски металлических вытяжных каналов, труб, поддонов и дефлекторов;</t>
  </si>
  <si>
    <t xml:space="preserve"> -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</si>
  <si>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по договору со специализированной организацией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</si>
  <si>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</t>
  </si>
  <si>
    <t xml:space="preserve"> - гидравлические и тепловые испытания оборудования индивидуальных тепловых пунктов и водоподкачек;</t>
  </si>
  <si>
    <t xml:space="preserve"> - работы по очистке теплообменного оборудования для удаления накипно-коррозионных отложений;</t>
  </si>
  <si>
    <t xml:space="preserve"> - 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</si>
  <si>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общие осмотры - 2 раза в год; частичные осмотры - 3-6 раз в месяц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</si>
  <si>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</si>
  <si>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 xml:space="preserve"> - контроль состояния и замена неисправных контрольно-измерительных приборов (манометров, термометров и т.п.);</t>
  </si>
  <si>
    <t xml:space="preserve"> -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</si>
  <si>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 xml:space="preserve"> - 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</si>
  <si>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 xml:space="preserve"> - переключение в целях надежной эксплуатации режимов работы внутреннего водостока, гидравлического затвора внутреннего водостока;</t>
  </si>
  <si>
    <t xml:space="preserve"> - промывка участков водопровода после выполнения ремонтно-строительных работ на водопроводе;</t>
  </si>
  <si>
    <t xml:space="preserve"> - очистка и промывка водонапорных баков;</t>
  </si>
  <si>
    <t xml:space="preserve"> - промывка систем водоснабжения для удаления накипно-коррозионных отложений.</t>
  </si>
  <si>
    <t xml:space="preserve"> - испытания на прочность и плотность (гидравлические испытания) узлов ввода и систем отопления, промывка и регулировка систем отопления;</t>
  </si>
  <si>
    <t xml:space="preserve"> - проведение пробных пусконаладочных работ (пробные топки);</t>
  </si>
  <si>
    <t xml:space="preserve"> - удаление воздуха из системы отопления;</t>
  </si>
  <si>
    <t xml:space="preserve"> - промывка централизованных систем теплоснабжения для удаления накипно-коррозионных отложений.</t>
  </si>
  <si>
    <t>1 раз в квартал</t>
  </si>
  <si>
    <t xml:space="preserve"> - проверка и обеспечение работоспособности устройств защитного отключения;</t>
  </si>
  <si>
    <t>1 раз в месяц</t>
  </si>
  <si>
    <t>по мере необходимости</t>
  </si>
  <si>
    <t xml:space="preserve"> - организация проверки состояния системы внутридомового газового оборудования и ее отдельных элементов;</t>
  </si>
  <si>
    <t>в соответствии с договором со специализированной организацей</t>
  </si>
  <si>
    <t xml:space="preserve"> - организация технического обслуживания и ремонта систем контроля загазованности помещений;</t>
  </si>
  <si>
    <t xml:space="preserve"> 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</si>
  <si>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 xml:space="preserve"> - организация системы диспетчерского контроля и обеспечение диспетчерской связи с кабиной лифта;</t>
  </si>
  <si>
    <t xml:space="preserve"> - обеспечение проведения осмотров, технического обслуживания и ремонт лифта (лифтов);</t>
  </si>
  <si>
    <t xml:space="preserve"> - обеспечение проведения аварийного обслуживания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</si>
  <si>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</si>
  <si>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III. Работы и услуги по содержанию иного общего имущества в многоквартирном доме</t>
  </si>
  <si>
    <t>ежедневно</t>
  </si>
  <si>
    <t>- влажная уборка тамбуров, холлов, коридоров,  лестничных площадок и маршей</t>
  </si>
  <si>
    <t>1 раз в неделю</t>
  </si>
  <si>
    <t xml:space="preserve"> - мытье окон;</t>
  </si>
  <si>
    <t>3 раза в месяц</t>
  </si>
  <si>
    <t>по мере необходимости, через 3 часа во время снегопада</t>
  </si>
  <si>
    <t xml:space="preserve"> - очистка придомовой территории от наледи и льда;</t>
  </si>
  <si>
    <t>по мере необходимости при возникнивении скользкости</t>
  </si>
  <si>
    <t>по смете</t>
  </si>
  <si>
    <t xml:space="preserve"> - подметание и уборка придомовой территории;</t>
  </si>
  <si>
    <t>1 раз в двое суток</t>
  </si>
  <si>
    <t xml:space="preserve"> - уборка крыльца и площадки перед входом в подъезд, очистка металлической решетки и приямка.</t>
  </si>
  <si>
    <t xml:space="preserve"> - 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</si>
  <si>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газонов - 1 раз в двое суток; выкашивание - 1 раз в месяц</t>
  </si>
  <si>
    <t xml:space="preserve"> - прочистка ливневой канализации;</t>
  </si>
  <si>
    <t>IV. Работы и услуги по управлению  многоквартирным домом</t>
  </si>
  <si>
    <t>постоянно</t>
  </si>
  <si>
    <t xml:space="preserve">  осуществление систематического контроля качества услуг, работ подрядчиков и исполнение иных договорных обязательств;</t>
  </si>
  <si>
    <t xml:space="preserve">планирование технических </t>
  </si>
  <si>
    <t>ВСЕГО</t>
  </si>
  <si>
    <t>Размер платы за содержание и ремонт жилого помещения в год  руб.</t>
  </si>
  <si>
    <t>рублей</t>
  </si>
  <si>
    <t>Стоимость на 1 кв. м в месяц, руб.</t>
  </si>
  <si>
    <t xml:space="preserve"> -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</si>
  <si>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 xml:space="preserve"> -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</si>
  <si>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 xml:space="preserve"> -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стеной;</t>
  </si>
  <si>
    <t xml:space="preserve"> - выявление зыбкости перекрытия, наличия, характера и величины трещин в штукатурном слое;</t>
  </si>
  <si>
    <t>выявление деформации и повреждений в несущих конструкциях,надежности креплений ограждений,выбоин и сколов в ступенях;</t>
  </si>
  <si>
    <t xml:space="preserve"> -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 </t>
  </si>
  <si>
    <t>14. Работы, выполняемые в целях надлежащего содержания систем вентиляции и дымоудаления многоквартирных домов:</t>
  </si>
  <si>
    <t>15. Работы, выполняемые в целях надлежащего содержания индивидуальных тепловых пунктов и водоподкачек в многоквартирных домах:</t>
  </si>
  <si>
    <t>16.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</si>
  <si>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17. Работы, выполняемые в целях надлежащего содержания систем теплоснабжения (отопление, горячее водоснабжение) в многоквартирных домах:</t>
  </si>
  <si>
    <t>18.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</si>
  <si>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19. Работы, выполняемые в целях надлежащего содержания систем внутридомового газового оборудования в многоквартирном доме:</t>
  </si>
  <si>
    <t>20. Работы, выполняемые в целях надлежащего содержания и ремонта лифта (лифтов) в многоквартирном доме:</t>
  </si>
  <si>
    <t>21. Работы по содержанию помещений, входящих в состав общего имущества в многоквартирном доме:</t>
  </si>
  <si>
    <t>22.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</si>
  <si>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23. Работы по содержанию придомовой территории в теплый период года:</t>
  </si>
  <si>
    <t xml:space="preserve"> - проверка состояния основания, поверхностного слоя напольного покрытия ;</t>
  </si>
  <si>
    <t>при необходимости</t>
  </si>
  <si>
    <t>2 раза вгод</t>
  </si>
  <si>
    <t>выявления наличия и параметров трещин в сопряжениях маршевых плит с несущими конструкциями, оголения и коррозии арматуры,нарушения связей в отдельных проступях в домах с железобетонными лестницами;</t>
  </si>
  <si>
    <t>ежемесячно</t>
  </si>
  <si>
    <t xml:space="preserve"> - замена ламп в светильниках наружного освещения, в подъездах, подвалах,чердаках,обеспечение сохранности коллективного (общедомового) прибора учета электрической энергии,установленного в помещениях,отнесенных к общему имуществу многоквартирного дома,а также иного оборудовани,входящего в интеллектуальную систему учета электрической энергии(мощности);</t>
  </si>
  <si>
    <t>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слуховых окон, выходов на крыши,осадочных и тенмпературных швов,водоприемных воронок внутреннего водостока;</t>
  </si>
  <si>
    <t>проверка состояния защитных бетонных плит и ограждений, мест опирания железобетонных коробов и других элементов на эксплуатируемых крышах;</t>
  </si>
  <si>
    <t xml:space="preserve"> - проверка утепления теплых  технических этажей , плотности закрытия входов на них;</t>
  </si>
  <si>
    <t xml:space="preserve"> -  техническое  обслуживание и сезонное управление оборудованием систем вентиляции и дымоудаления,определение работоспособности оборудования и элементов систем;</t>
  </si>
  <si>
    <t>устранение неплотностей в вентиляционных каналах и шахтах,устранение   засоров в каналах,устранение неисправностей шиберов и дроссель - клапанов в вытяжных шахтах,зонтов над шахтами и дефлекторов,замена дефективных вытяжных решеток и их креплений;</t>
  </si>
  <si>
    <t xml:space="preserve">3 раза в год </t>
  </si>
  <si>
    <t xml:space="preserve"> -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арматуры,коррозии арматуры в домах с перекрытиями и покрытиями их сборного железобетонного настила;</t>
  </si>
  <si>
    <t xml:space="preserve"> - уборка ,выкашивание и полив газонов;</t>
  </si>
  <si>
    <t xml:space="preserve"> - сухая уборка тамбуров, холлов, коридоров, лестничных площадок ,маршей,пандусов;</t>
  </si>
  <si>
    <t xml:space="preserve"> - влажная протирка подоконников,  дверных коробок, полотен дверей,доводчиков, дверных ручек,перил лестниц,почтовых ящиков;</t>
  </si>
  <si>
    <t xml:space="preserve"> - уборка крыльца и площадки перед входом в подъезд,очистка от мусора урн и их промывка, установленных возле подъездов.</t>
  </si>
  <si>
    <t xml:space="preserve">по мере необходимости </t>
  </si>
  <si>
    <t xml:space="preserve"> -  контроль состояния,выявление и устранение причин недопустимых вибраций и шума при работе вентиляционной установки;</t>
  </si>
  <si>
    <t xml:space="preserve"> - контроль состояния  элементов внутренней канализации, канализационных вытяжек;</t>
  </si>
  <si>
    <t xml:space="preserve"> - техническое обслуживание  силовых и осветительных установок,  внутридомовых электросетей, очистка клемм и соединений в групповых щитках и распределительных шкафах, наладка электрооборудования:</t>
  </si>
  <si>
    <t xml:space="preserve"> - контроль за  состоянием  проводки, датчиков; проверка заземления оболочки электрокабеля, оборудования , замеры сопротивления изоляции проводов, трубопроводов .</t>
  </si>
  <si>
    <t xml:space="preserve"> При выявлении повреждений и нарушений - разработка плана восстановительных работ (при необходимости).</t>
  </si>
  <si>
    <t xml:space="preserve"> - контроль за состоянием дверей подвалов и технических подполий, запорных устройств на них. </t>
  </si>
  <si>
    <t>проверка температурно-влажностного режима и воздухообмена на тех.этаже;</t>
  </si>
  <si>
    <t xml:space="preserve"> - при выявлении повреждений и нарушений - разработка плана восстановительных работ (при необходимости).</t>
  </si>
  <si>
    <t xml:space="preserve"> - при выявлении повреждений и нарушений - разработка плана восстановительных работ (при необходимости),проведение восстановительных работ.</t>
  </si>
  <si>
    <t>Обслуживание системы доступа в подъезды(домофон).</t>
  </si>
  <si>
    <t>подметание полов кабины лифта и влажная уборка;</t>
  </si>
  <si>
    <t xml:space="preserve"> - проведение дератизации и дезинсекции помещений, входящих в состав общего имущества в многоквартирном доме.</t>
  </si>
  <si>
    <t>Сдвижка и подметание снега при отсутствии снегопадов;</t>
  </si>
  <si>
    <t>Сдвижка и подметание снега при снегопаде;</t>
  </si>
  <si>
    <t>Посыпка территории противгололедными материалами;</t>
  </si>
  <si>
    <t>Вывоз снега с привлечением специализированной организацией.</t>
  </si>
  <si>
    <t xml:space="preserve"> - ремонт придомовой территории.</t>
  </si>
  <si>
    <t xml:space="preserve"> -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учета;расширительных баков и элементов,скрытых от постоянного наблюдения;</t>
  </si>
  <si>
    <t>2раз в год</t>
  </si>
  <si>
    <t>2 раза в год при подготовке к осеннему и весенне-летнему сезону</t>
  </si>
  <si>
    <t>24. Работы по содержанию малых архитектурнух форм и  прочих элементов благоустройства, предназначенных для обслуживания и эксплуатации многоквартирного  дома .</t>
  </si>
  <si>
    <t xml:space="preserve"> - окраска, мелкий ремонт малых архитектурных форм и иных элементов благоустройства предназначенных  для обслуживания  и эксплуатации данного дома.</t>
  </si>
  <si>
    <t>25. Работы по организации и содержанию мест(площадок)накопления твердых коммунальных отходов,включая обслуживание и очистку контейнерных площадок. Указанные работы не включают уборку мест погрузки ТКО.</t>
  </si>
  <si>
    <t xml:space="preserve"> 26.Организация накопления отходов  I - IV классов опасности (отработанных ртутьсодержащих ламп и др.) и их передача в организации, имеющие лицензии на осуществление деятельности по сбору,транспортированию,обработке,утилизации,обезвреживанию,размещению таких отходов.</t>
  </si>
  <si>
    <t>28.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</si>
  <si>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29.Проверка состояния и при необходимости выполнение работ по восстановлению конструкций и (или) иного оборудования,предназначенного для обеспечения условий доступности для инвалидов помещения многоквартирного дома.</t>
  </si>
  <si>
    <t>30.Работы и услуги,предусмотренные разделами I и II настоящего перечня ,которые могут повлиять на обеспечение условий доступности для инвалидов помещения многоквартирного дома,выполняются с учетом обеспечения такого доступа.</t>
  </si>
  <si>
    <t>31 Обеспечение сохранности и нормального функционирования переданного в управление недвижимого имущества; осуществление планового надзора за техническим состоянием объектов, переданных в управление, обеспечение их содержания и ремонта в соответствии с действующими нормативно-техническими требованиями; заключение договоров с подрядчиками;</t>
  </si>
  <si>
    <t>32. Планирование финансовых  ресурсов; финансирование работ и услуг подрядчиков в соответствии с заключенными договорами и с учетом штрафных санкций за ненадлежащее качество работ и услуг; ведение бухгалтерского учета отношений с подрядчиками. Обеспечение соблюдения финансовой и кассовой дисциплины. Организация работы с налоговыми органами, Пенсионным фондом, фондами социального страхования; формирование информационной системы бухгалтерского учета и отчетности в соответствии с требованиями бухгалтерского, налогового, статистического и управленческого учета,</t>
  </si>
  <si>
    <t>33. Учетно-расчетное обслуживание (расчет, формирование, доставка  квитанций и сбор платежей с нанимателей и собственников помещений, в том числе за коммунальные услуги,обслуживание кассового оборудования);</t>
  </si>
  <si>
    <t>34. Взыскание задолженности по оплате за ЖКУ;  работа с населением, в том числе рассмотрение обращений и жалоб граждан по качественному обслуживанию;</t>
  </si>
  <si>
    <t>35. Выполнение функций, связанных с регистрацией граждан, ведение паспортной работы, взаимодействие с органами правопорядка,</t>
  </si>
  <si>
    <t>36. Услуги банка</t>
  </si>
  <si>
    <t xml:space="preserve">  37. Выполнение диспетчерских функций по приёму заявок от населения; обеспечение раскрытия информации о финансово-хозяйственной деятельности организации, составе жилищного фонда посредством использования интернет-ресурсов.</t>
  </si>
  <si>
    <t xml:space="preserve">        Работы  и услуги по содержанию и ремонту общего имущества собственников помещений в многоквартирном доме</t>
  </si>
  <si>
    <t>Приложение №1 к договору управления многоквартирным жилым домом по  адресу: г.Саратов ул.Уфимцева  д.1</t>
  </si>
  <si>
    <t>27.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и прочие противопожарные мероприятия.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</si>
</sst>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General_)"/>
    <numFmt numFmtId="175" formatCode="0.0000"/>
    <numFmt numFmtId="176" formatCode="0.000"/>
    <numFmt numFmtId="177" formatCode="#,##0.00000"/>
    <numFmt numFmtId="178" formatCode="0.0"/>
  </numFmts>
  <fonts count="53">
    <font>
      <sz val="10"/>
      <name val="Arial"/>
      <family val="2"/>
    </font>
    <font>
      <b/>
      <sz val="18"/>
      <name val="Arial"/>
      <family val="2"/>
    </font>
    <font>
      <sz val="1"/>
      <color indexed="16"/>
      <name val="Courier New"/>
      <family val="1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"/>
      <color indexed="16"/>
      <name val="Courier New"/>
      <family val="1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2" fillId="0" borderId="1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4" fontId="3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4" fontId="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5" fillId="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ill="0" applyBorder="0" applyAlignment="0" applyProtection="0"/>
    <xf numFmtId="0" fontId="49" fillId="0" borderId="11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51" fillId="33" borderId="0" applyNumberFormat="0" applyBorder="0" applyAlignment="0" applyProtection="0"/>
    <xf numFmtId="0" fontId="2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69">
    <xf numFmtId="0" fontId="0" fillId="0" borderId="0" xfId="0" applyAlignment="1">
      <alignment/>
    </xf>
    <xf numFmtId="0" fontId="8" fillId="0" borderId="0" xfId="0" applyFont="1" applyAlignment="1">
      <alignment/>
    </xf>
    <xf numFmtId="1" fontId="9" fillId="0" borderId="0" xfId="0" applyNumberFormat="1" applyFont="1" applyAlignment="1">
      <alignment/>
    </xf>
    <xf numFmtId="0" fontId="10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4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16" fillId="0" borderId="0" xfId="0" applyFont="1" applyBorder="1" applyAlignment="1">
      <alignment vertical="top" wrapText="1"/>
    </xf>
    <xf numFmtId="4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vertical="top"/>
    </xf>
    <xf numFmtId="2" fontId="9" fillId="0" borderId="0" xfId="0" applyNumberFormat="1" applyFont="1" applyAlignment="1">
      <alignment vertical="top"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175" fontId="9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2" fontId="0" fillId="0" borderId="12" xfId="0" applyNumberForma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76" fontId="52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vertical="center" wrapText="1"/>
    </xf>
    <xf numFmtId="2" fontId="0" fillId="0" borderId="12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49" fontId="0" fillId="0" borderId="12" xfId="0" applyNumberFormat="1" applyBorder="1" applyAlignment="1">
      <alignment vertical="center" wrapText="1"/>
    </xf>
    <xf numFmtId="0" fontId="0" fillId="0" borderId="12" xfId="0" applyBorder="1" applyAlignment="1">
      <alignment horizontal="left" wrapText="1"/>
    </xf>
    <xf numFmtId="0" fontId="15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176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/>
    </xf>
    <xf numFmtId="0" fontId="8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16" fillId="0" borderId="12" xfId="0" applyFont="1" applyBorder="1" applyAlignment="1">
      <alignment horizontal="justify" vertical="center"/>
    </xf>
    <xf numFmtId="0" fontId="15" fillId="0" borderId="12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justify" vertical="center"/>
    </xf>
    <xf numFmtId="0" fontId="17" fillId="0" borderId="12" xfId="0" applyFont="1" applyBorder="1" applyAlignment="1">
      <alignment/>
    </xf>
    <xf numFmtId="0" fontId="16" fillId="0" borderId="12" xfId="0" applyFont="1" applyBorder="1" applyAlignment="1">
      <alignment horizontal="justify" vertical="center" wrapText="1"/>
    </xf>
    <xf numFmtId="0" fontId="16" fillId="0" borderId="12" xfId="0" applyFont="1" applyBorder="1" applyAlignment="1">
      <alignment horizontal="justify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/>
    </xf>
  </cellXfs>
  <cellStyles count="71">
    <cellStyle name="Normal" xfId="0"/>
    <cellStyle name="_АГ" xfId="15"/>
    <cellStyle name="_АГ_ООО Лифтремонт запрос 2007" xfId="16"/>
    <cellStyle name="_АГ_ООО Мегатех запрос 2007" xfId="17"/>
    <cellStyle name="_ПРИЛ. 2003_ЧТЭ" xfId="18"/>
    <cellStyle name="”ќђќ‘ћ‚›‰" xfId="19"/>
    <cellStyle name="”љ‘ђћ‚ђќќ›‰" xfId="20"/>
    <cellStyle name="„…ќ…†ќ›‰" xfId="21"/>
    <cellStyle name="‡ђѓћ‹ћ‚ћљ1" xfId="22"/>
    <cellStyle name="‡ђѓћ‹ћ‚ћљ2" xfId="23"/>
    <cellStyle name="’ћѓћ‚›‰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Đ_x0010_" xfId="43"/>
    <cellStyle name="Đ_x0010_?䥘Ȏ_x0013_⤀጖ē??䆈Ȏ_x0013_⬀ጘē_x0010_?䦄Ȏ" xfId="44"/>
    <cellStyle name="Heading 1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ззащитный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Защитный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Хороший" xfId="77"/>
    <cellStyle name="Џђћ–…ќ’ќ›‰" xfId="78"/>
    <cellStyle name="ܘ_x0008_" xfId="79"/>
    <cellStyle name="ܘ_x0008_?䈌Ȏ㘛䤀ጛܛ_x0008_?䨐Ȏ㘛䤀ጛܛ_x0008_?䉜Ȏ㘛伀ᤛ" xfId="80"/>
    <cellStyle name="ܛ_x0008_" xfId="81"/>
    <cellStyle name="ܛ_x0008_?䉜Ȏ㘛伀ᤛܛ_x0008_?偬Ȏ?ഀ഍č_x0001_?䊴Ȏ?ကတĐ_x0001_Ҡ" xfId="82"/>
    <cellStyle name="㐀കܒ_x0008_" xfId="83"/>
    <cellStyle name="㐀കܒ_x0008_?䆴Ȏ㘛伀ᤛܛ_x0008_?䧀Ȏ〘䤀ᤘ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\&#1057;&#1085;&#1080;&#1094;2\d\&#1044;&#1086;&#1082;&#1091;&#1084;&#1077;&#1085;&#1090;&#1099;\&#1041;&#1072;&#1085;&#1082;\VT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  <sheetName val="2002"/>
    </sheetNames>
    <sheetDataSet>
      <sheetData sheetId="5">
        <row r="9">
          <cell r="B9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3"/>
  <sheetViews>
    <sheetView tabSelected="1" zoomScaleSheetLayoutView="100" zoomScalePageLayoutView="0" workbookViewId="0" topLeftCell="A165">
      <selection activeCell="K171" sqref="K171"/>
    </sheetView>
  </sheetViews>
  <sheetFormatPr defaultColWidth="9.140625" defaultRowHeight="12.75"/>
  <cols>
    <col min="1" max="1" width="61.421875" style="0" customWidth="1"/>
    <col min="2" max="2" width="17.7109375" style="0" customWidth="1"/>
    <col min="3" max="3" width="16.8515625" style="0" customWidth="1"/>
    <col min="4" max="9" width="0" style="0" hidden="1" customWidth="1"/>
    <col min="10" max="10" width="17.7109375" style="0" customWidth="1"/>
    <col min="11" max="11" width="19.8515625" style="0" customWidth="1"/>
    <col min="12" max="12" width="13.28125" style="1" customWidth="1"/>
    <col min="13" max="13" width="13.421875" style="1" customWidth="1"/>
    <col min="14" max="14" width="10.421875" style="1" customWidth="1"/>
    <col min="15" max="15" width="11.00390625" style="1" customWidth="1"/>
  </cols>
  <sheetData>
    <row r="1" spans="1:10" ht="12.75" hidden="1">
      <c r="A1" t="s">
        <v>0</v>
      </c>
      <c r="J1" s="2">
        <v>0</v>
      </c>
    </row>
    <row r="2" spans="1:10" ht="36.75" customHeight="1">
      <c r="A2" s="19" t="s">
        <v>193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">
      <c r="A3" s="3" t="s">
        <v>1</v>
      </c>
      <c r="C3" s="4">
        <v>11240.2</v>
      </c>
      <c r="D3" s="5" t="s">
        <v>2</v>
      </c>
      <c r="E3" s="4"/>
      <c r="F3" s="4"/>
      <c r="G3" s="4"/>
      <c r="H3" s="4"/>
      <c r="I3" s="4"/>
      <c r="J3" t="s">
        <v>2</v>
      </c>
    </row>
    <row r="4" spans="1:10" ht="15">
      <c r="A4" s="3"/>
      <c r="C4" s="5"/>
      <c r="D4" s="5"/>
      <c r="E4" s="5"/>
      <c r="F4" s="5"/>
      <c r="G4" s="5"/>
      <c r="H4" s="5"/>
      <c r="I4" s="5"/>
      <c r="J4" s="5"/>
    </row>
    <row r="5" spans="1:10" ht="15.75" customHeight="1">
      <c r="A5" s="20" t="s">
        <v>192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8" customHeight="1">
      <c r="A6" s="20"/>
      <c r="B6" s="20"/>
      <c r="C6" s="20"/>
      <c r="D6" s="20"/>
      <c r="E6" s="20"/>
      <c r="F6" s="20"/>
      <c r="G6" s="20"/>
      <c r="H6" s="20"/>
      <c r="I6" s="20"/>
      <c r="J6" s="20"/>
    </row>
    <row r="8" spans="1:10" ht="67.5">
      <c r="A8" s="21" t="s">
        <v>3</v>
      </c>
      <c r="B8" s="21" t="s">
        <v>4</v>
      </c>
      <c r="C8" s="21" t="s">
        <v>5</v>
      </c>
      <c r="D8" s="21" t="s">
        <v>6</v>
      </c>
      <c r="E8" s="21" t="s">
        <v>7</v>
      </c>
      <c r="F8" s="21" t="s">
        <v>8</v>
      </c>
      <c r="G8" s="21" t="s">
        <v>9</v>
      </c>
      <c r="H8" s="21" t="s">
        <v>10</v>
      </c>
      <c r="I8" s="21" t="s">
        <v>11</v>
      </c>
      <c r="J8" s="21" t="s">
        <v>12</v>
      </c>
    </row>
    <row r="9" spans="1:10" ht="49.5" customHeight="1">
      <c r="A9" s="22" t="s">
        <v>13</v>
      </c>
      <c r="B9" s="22"/>
      <c r="C9" s="22"/>
      <c r="D9" s="22"/>
      <c r="E9" s="22"/>
      <c r="F9" s="22"/>
      <c r="G9" s="22"/>
      <c r="H9" s="22"/>
      <c r="I9" s="22"/>
      <c r="J9" s="22"/>
    </row>
    <row r="10" spans="1:11" ht="25.5" customHeight="1">
      <c r="A10" s="23" t="s">
        <v>14</v>
      </c>
      <c r="B10" s="24"/>
      <c r="C10" s="25">
        <f>C11</f>
        <v>41813.544</v>
      </c>
      <c r="D10" s="25"/>
      <c r="E10" s="25"/>
      <c r="F10" s="25"/>
      <c r="G10" s="25"/>
      <c r="H10" s="25"/>
      <c r="I10" s="25"/>
      <c r="J10" s="26">
        <f>J11</f>
        <v>0.31</v>
      </c>
      <c r="K10" s="17"/>
    </row>
    <row r="11" spans="1:10" ht="38.25" customHeight="1">
      <c r="A11" s="27" t="s">
        <v>15</v>
      </c>
      <c r="B11" s="28" t="s">
        <v>16</v>
      </c>
      <c r="C11" s="29">
        <f>C3*J11*12</f>
        <v>41813.544</v>
      </c>
      <c r="D11" s="30"/>
      <c r="E11" s="30"/>
      <c r="F11" s="30"/>
      <c r="G11" s="30"/>
      <c r="H11" s="30"/>
      <c r="I11" s="30"/>
      <c r="J11" s="31">
        <v>0.31</v>
      </c>
    </row>
    <row r="12" spans="1:16" ht="36.75" customHeight="1">
      <c r="A12" s="27" t="s">
        <v>17</v>
      </c>
      <c r="B12" s="28"/>
      <c r="C12" s="29"/>
      <c r="D12" s="30"/>
      <c r="E12" s="30"/>
      <c r="F12" s="30"/>
      <c r="G12" s="30"/>
      <c r="H12" s="30"/>
      <c r="I12" s="30"/>
      <c r="J12" s="31"/>
      <c r="P12" s="1"/>
    </row>
    <row r="13" spans="1:16" ht="29.25" customHeight="1">
      <c r="A13" s="27" t="s">
        <v>18</v>
      </c>
      <c r="B13" s="28"/>
      <c r="C13" s="29"/>
      <c r="D13" s="30"/>
      <c r="E13" s="30"/>
      <c r="F13" s="30"/>
      <c r="G13" s="30"/>
      <c r="H13" s="30"/>
      <c r="I13" s="30"/>
      <c r="J13" s="31"/>
      <c r="P13" s="1"/>
    </row>
    <row r="14" spans="1:10" ht="51.75" customHeight="1">
      <c r="A14" s="27" t="s">
        <v>19</v>
      </c>
      <c r="B14" s="28"/>
      <c r="C14" s="29"/>
      <c r="D14" s="30"/>
      <c r="E14" s="30"/>
      <c r="F14" s="30"/>
      <c r="G14" s="30"/>
      <c r="H14" s="30"/>
      <c r="I14" s="30"/>
      <c r="J14" s="31"/>
    </row>
    <row r="15" spans="1:10" ht="83.25" customHeight="1">
      <c r="A15" s="27" t="s">
        <v>20</v>
      </c>
      <c r="B15" s="28"/>
      <c r="C15" s="29"/>
      <c r="D15" s="30"/>
      <c r="E15" s="30"/>
      <c r="F15" s="30"/>
      <c r="G15" s="30"/>
      <c r="H15" s="30"/>
      <c r="I15" s="30"/>
      <c r="J15" s="31"/>
    </row>
    <row r="16" spans="1:10" ht="38.25">
      <c r="A16" s="27" t="s">
        <v>21</v>
      </c>
      <c r="B16" s="28"/>
      <c r="C16" s="29"/>
      <c r="D16" s="30"/>
      <c r="E16" s="30"/>
      <c r="F16" s="30"/>
      <c r="G16" s="30"/>
      <c r="H16" s="30"/>
      <c r="I16" s="30"/>
      <c r="J16" s="31"/>
    </row>
    <row r="17" spans="1:10" ht="12.75">
      <c r="A17" s="23" t="s">
        <v>22</v>
      </c>
      <c r="B17" s="24"/>
      <c r="C17" s="25">
        <f>C18</f>
        <v>41813.544</v>
      </c>
      <c r="D17" s="25"/>
      <c r="E17" s="25"/>
      <c r="F17" s="25"/>
      <c r="G17" s="25"/>
      <c r="H17" s="25"/>
      <c r="I17" s="25"/>
      <c r="J17" s="26">
        <f>J18</f>
        <v>0.31</v>
      </c>
    </row>
    <row r="18" spans="1:10" ht="53.25" customHeight="1">
      <c r="A18" s="27" t="s">
        <v>23</v>
      </c>
      <c r="B18" s="28" t="s">
        <v>177</v>
      </c>
      <c r="C18" s="29">
        <f>C3*J18*12</f>
        <v>41813.544</v>
      </c>
      <c r="D18" s="30"/>
      <c r="E18" s="30"/>
      <c r="F18" s="30"/>
      <c r="G18" s="30"/>
      <c r="H18" s="30"/>
      <c r="I18" s="30"/>
      <c r="J18" s="31">
        <v>0.31</v>
      </c>
    </row>
    <row r="19" spans="1:10" ht="74.25" customHeight="1">
      <c r="A19" s="27" t="s">
        <v>24</v>
      </c>
      <c r="B19" s="28"/>
      <c r="C19" s="29"/>
      <c r="D19" s="30"/>
      <c r="E19" s="30"/>
      <c r="F19" s="30"/>
      <c r="G19" s="30"/>
      <c r="H19" s="30"/>
      <c r="I19" s="30"/>
      <c r="J19" s="31"/>
    </row>
    <row r="20" spans="1:10" ht="74.25" customHeight="1">
      <c r="A20" s="27" t="s">
        <v>163</v>
      </c>
      <c r="B20" s="28"/>
      <c r="C20" s="29"/>
      <c r="D20" s="30"/>
      <c r="E20" s="30"/>
      <c r="F20" s="30"/>
      <c r="G20" s="30"/>
      <c r="H20" s="30"/>
      <c r="I20" s="30"/>
      <c r="J20" s="31"/>
    </row>
    <row r="21" spans="1:10" ht="38.25">
      <c r="A21" s="27" t="s">
        <v>32</v>
      </c>
      <c r="B21" s="28"/>
      <c r="C21" s="29"/>
      <c r="D21" s="30"/>
      <c r="E21" s="30"/>
      <c r="F21" s="30"/>
      <c r="G21" s="30"/>
      <c r="H21" s="30"/>
      <c r="I21" s="30"/>
      <c r="J21" s="31"/>
    </row>
    <row r="22" spans="1:10" ht="25.5">
      <c r="A22" s="23" t="s">
        <v>25</v>
      </c>
      <c r="B22" s="32"/>
      <c r="C22" s="25">
        <f>C23</f>
        <v>35069.424</v>
      </c>
      <c r="D22" s="25"/>
      <c r="E22" s="25"/>
      <c r="F22" s="25"/>
      <c r="G22" s="25"/>
      <c r="H22" s="25"/>
      <c r="I22" s="25"/>
      <c r="J22" s="26">
        <f>J23</f>
        <v>0.26</v>
      </c>
    </row>
    <row r="23" spans="1:10" ht="75.75" customHeight="1">
      <c r="A23" s="27" t="s">
        <v>126</v>
      </c>
      <c r="B23" s="28" t="s">
        <v>16</v>
      </c>
      <c r="C23" s="29">
        <f>C3*J23*12</f>
        <v>35069.424</v>
      </c>
      <c r="D23" s="30"/>
      <c r="E23" s="30"/>
      <c r="F23" s="30"/>
      <c r="G23" s="30"/>
      <c r="H23" s="30"/>
      <c r="I23" s="30"/>
      <c r="J23" s="31">
        <v>0.26</v>
      </c>
    </row>
    <row r="24" spans="1:10" ht="78" customHeight="1">
      <c r="A24" s="27" t="s">
        <v>26</v>
      </c>
      <c r="B24" s="28"/>
      <c r="C24" s="29"/>
      <c r="D24" s="30"/>
      <c r="E24" s="30"/>
      <c r="F24" s="30"/>
      <c r="G24" s="30"/>
      <c r="H24" s="30"/>
      <c r="I24" s="30"/>
      <c r="J24" s="31"/>
    </row>
    <row r="25" spans="1:10" ht="81.75" customHeight="1">
      <c r="A25" s="27" t="s">
        <v>124</v>
      </c>
      <c r="B25" s="28"/>
      <c r="C25" s="29"/>
      <c r="D25" s="30"/>
      <c r="E25" s="30"/>
      <c r="F25" s="30"/>
      <c r="G25" s="30"/>
      <c r="H25" s="30"/>
      <c r="I25" s="30"/>
      <c r="J25" s="31"/>
    </row>
    <row r="26" spans="1:10" ht="69.75" customHeight="1">
      <c r="A26" s="27" t="s">
        <v>27</v>
      </c>
      <c r="B26" s="28"/>
      <c r="C26" s="29"/>
      <c r="D26" s="30"/>
      <c r="E26" s="30"/>
      <c r="F26" s="30"/>
      <c r="G26" s="30"/>
      <c r="H26" s="30"/>
      <c r="I26" s="30"/>
      <c r="J26" s="31"/>
    </row>
    <row r="27" spans="1:10" ht="25.5">
      <c r="A27" s="23" t="s">
        <v>28</v>
      </c>
      <c r="B27" s="32"/>
      <c r="C27" s="25">
        <f>C28</f>
        <v>35069.424</v>
      </c>
      <c r="D27" s="25"/>
      <c r="E27" s="25"/>
      <c r="F27" s="25"/>
      <c r="G27" s="25"/>
      <c r="H27" s="25"/>
      <c r="I27" s="25"/>
      <c r="J27" s="26">
        <f>J28</f>
        <v>0.26</v>
      </c>
    </row>
    <row r="28" spans="1:10" ht="38.25" customHeight="1">
      <c r="A28" s="27" t="s">
        <v>29</v>
      </c>
      <c r="B28" s="28" t="s">
        <v>16</v>
      </c>
      <c r="C28" s="29">
        <f>C3*J28*12</f>
        <v>35069.424</v>
      </c>
      <c r="D28" s="30"/>
      <c r="E28" s="30"/>
      <c r="F28" s="30"/>
      <c r="G28" s="30"/>
      <c r="H28" s="30"/>
      <c r="I28" s="30"/>
      <c r="J28" s="31">
        <v>0.26</v>
      </c>
    </row>
    <row r="29" spans="1:10" ht="81.75" customHeight="1">
      <c r="A29" s="27" t="s">
        <v>125</v>
      </c>
      <c r="B29" s="28"/>
      <c r="C29" s="29"/>
      <c r="D29" s="30"/>
      <c r="E29" s="30"/>
      <c r="F29" s="30"/>
      <c r="G29" s="30"/>
      <c r="H29" s="30"/>
      <c r="I29" s="30"/>
      <c r="J29" s="31"/>
    </row>
    <row r="30" spans="1:10" ht="104.25" customHeight="1">
      <c r="A30" s="27" t="s">
        <v>152</v>
      </c>
      <c r="B30" s="28"/>
      <c r="C30" s="29"/>
      <c r="D30" s="30"/>
      <c r="E30" s="30"/>
      <c r="F30" s="30"/>
      <c r="G30" s="30"/>
      <c r="H30" s="30"/>
      <c r="I30" s="30"/>
      <c r="J30" s="31"/>
    </row>
    <row r="31" spans="1:10" ht="38.25">
      <c r="A31" s="27" t="s">
        <v>30</v>
      </c>
      <c r="B31" s="28"/>
      <c r="C31" s="29"/>
      <c r="D31" s="30"/>
      <c r="E31" s="30"/>
      <c r="F31" s="30"/>
      <c r="G31" s="30"/>
      <c r="H31" s="30"/>
      <c r="I31" s="30"/>
      <c r="J31" s="31"/>
    </row>
    <row r="32" spans="1:10" ht="42.75" customHeight="1">
      <c r="A32" s="27" t="s">
        <v>127</v>
      </c>
      <c r="B32" s="28"/>
      <c r="C32" s="29"/>
      <c r="D32" s="30"/>
      <c r="E32" s="30"/>
      <c r="F32" s="30"/>
      <c r="G32" s="30"/>
      <c r="H32" s="30"/>
      <c r="I32" s="30"/>
      <c r="J32" s="31"/>
    </row>
    <row r="33" spans="1:11" s="1" customFormat="1" ht="25.5">
      <c r="A33" s="27" t="s">
        <v>31</v>
      </c>
      <c r="B33" s="28"/>
      <c r="C33" s="29"/>
      <c r="D33" s="30"/>
      <c r="E33" s="30"/>
      <c r="F33" s="30"/>
      <c r="G33" s="30"/>
      <c r="H33" s="30"/>
      <c r="I33" s="30"/>
      <c r="J33" s="31"/>
      <c r="K33"/>
    </row>
    <row r="34" spans="1:11" s="1" customFormat="1" ht="38.25">
      <c r="A34" s="27" t="s">
        <v>32</v>
      </c>
      <c r="B34" s="28"/>
      <c r="C34" s="29"/>
      <c r="D34" s="30"/>
      <c r="E34" s="30"/>
      <c r="F34" s="30"/>
      <c r="G34" s="30"/>
      <c r="H34" s="30"/>
      <c r="I34" s="30"/>
      <c r="J34" s="31"/>
      <c r="K34"/>
    </row>
    <row r="35" spans="1:11" s="1" customFormat="1" ht="25.5">
      <c r="A35" s="23" t="s">
        <v>33</v>
      </c>
      <c r="B35" s="23"/>
      <c r="C35" s="25">
        <f>C36</f>
        <v>21581.184</v>
      </c>
      <c r="D35" s="25"/>
      <c r="E35" s="25"/>
      <c r="F35" s="25"/>
      <c r="G35" s="25"/>
      <c r="H35" s="25"/>
      <c r="I35" s="25"/>
      <c r="J35" s="26">
        <f>J36</f>
        <v>0.16</v>
      </c>
      <c r="K35"/>
    </row>
    <row r="36" spans="1:11" s="1" customFormat="1" ht="55.5" customHeight="1">
      <c r="A36" s="27" t="s">
        <v>34</v>
      </c>
      <c r="B36" s="28" t="s">
        <v>16</v>
      </c>
      <c r="C36" s="29">
        <f>C3*J36*12</f>
        <v>21581.184</v>
      </c>
      <c r="D36" s="30"/>
      <c r="E36" s="30"/>
      <c r="F36" s="30"/>
      <c r="G36" s="30"/>
      <c r="H36" s="30"/>
      <c r="I36" s="30"/>
      <c r="J36" s="31">
        <v>0.16</v>
      </c>
      <c r="K36"/>
    </row>
    <row r="37" spans="1:11" s="1" customFormat="1" ht="63.75">
      <c r="A37" s="27" t="s">
        <v>35</v>
      </c>
      <c r="B37" s="28"/>
      <c r="C37" s="29"/>
      <c r="D37" s="30"/>
      <c r="E37" s="30"/>
      <c r="F37" s="30"/>
      <c r="G37" s="30"/>
      <c r="H37" s="30"/>
      <c r="I37" s="30"/>
      <c r="J37" s="31"/>
      <c r="K37"/>
    </row>
    <row r="38" spans="1:11" s="1" customFormat="1" ht="63.75">
      <c r="A38" s="27" t="s">
        <v>36</v>
      </c>
      <c r="B38" s="28"/>
      <c r="C38" s="29"/>
      <c r="D38" s="30"/>
      <c r="E38" s="30"/>
      <c r="F38" s="30"/>
      <c r="G38" s="30"/>
      <c r="H38" s="30"/>
      <c r="I38" s="30"/>
      <c r="J38" s="31"/>
      <c r="K38"/>
    </row>
    <row r="39" spans="1:11" s="1" customFormat="1" ht="25.5">
      <c r="A39" s="27" t="s">
        <v>37</v>
      </c>
      <c r="B39" s="28"/>
      <c r="C39" s="29"/>
      <c r="D39" s="30"/>
      <c r="E39" s="30"/>
      <c r="F39" s="30"/>
      <c r="G39" s="30"/>
      <c r="H39" s="30"/>
      <c r="I39" s="30"/>
      <c r="J39" s="31"/>
      <c r="K39"/>
    </row>
    <row r="40" spans="1:11" s="1" customFormat="1" ht="38.25">
      <c r="A40" s="27" t="s">
        <v>32</v>
      </c>
      <c r="B40" s="28"/>
      <c r="C40" s="29"/>
      <c r="D40" s="30"/>
      <c r="E40" s="30"/>
      <c r="F40" s="30"/>
      <c r="G40" s="30"/>
      <c r="H40" s="30"/>
      <c r="I40" s="30"/>
      <c r="J40" s="31"/>
      <c r="K40"/>
    </row>
    <row r="41" spans="1:11" s="1" customFormat="1" ht="38.25">
      <c r="A41" s="23" t="s">
        <v>38</v>
      </c>
      <c r="B41" s="23"/>
      <c r="C41" s="25">
        <f>C42</f>
        <v>21581.184</v>
      </c>
      <c r="D41" s="25"/>
      <c r="E41" s="25"/>
      <c r="F41" s="25"/>
      <c r="G41" s="25"/>
      <c r="H41" s="25"/>
      <c r="I41" s="25"/>
      <c r="J41" s="26">
        <f>J42</f>
        <v>0.16</v>
      </c>
      <c r="K41"/>
    </row>
    <row r="42" spans="1:11" s="1" customFormat="1" ht="49.5" customHeight="1">
      <c r="A42" s="27" t="s">
        <v>39</v>
      </c>
      <c r="B42" s="28" t="s">
        <v>16</v>
      </c>
      <c r="C42" s="29">
        <f>C3*J42*12</f>
        <v>21581.184</v>
      </c>
      <c r="D42" s="30"/>
      <c r="E42" s="30"/>
      <c r="F42" s="30"/>
      <c r="G42" s="30"/>
      <c r="H42" s="30"/>
      <c r="I42" s="30"/>
      <c r="J42" s="31">
        <v>0.16</v>
      </c>
      <c r="K42"/>
    </row>
    <row r="43" spans="1:11" s="1" customFormat="1" ht="51">
      <c r="A43" s="27" t="s">
        <v>40</v>
      </c>
      <c r="B43" s="28"/>
      <c r="C43" s="29"/>
      <c r="D43" s="30"/>
      <c r="E43" s="30"/>
      <c r="F43" s="30"/>
      <c r="G43" s="30"/>
      <c r="H43" s="30"/>
      <c r="I43" s="30"/>
      <c r="J43" s="31"/>
      <c r="K43"/>
    </row>
    <row r="44" spans="1:11" s="1" customFormat="1" ht="63.75">
      <c r="A44" s="27" t="s">
        <v>41</v>
      </c>
      <c r="B44" s="28"/>
      <c r="C44" s="29"/>
      <c r="D44" s="30"/>
      <c r="E44" s="30"/>
      <c r="F44" s="30"/>
      <c r="G44" s="30"/>
      <c r="H44" s="30"/>
      <c r="I44" s="30"/>
      <c r="J44" s="31"/>
      <c r="K44"/>
    </row>
    <row r="45" spans="1:11" s="1" customFormat="1" ht="38.25">
      <c r="A45" s="27" t="s">
        <v>32</v>
      </c>
      <c r="B45" s="28"/>
      <c r="C45" s="29"/>
      <c r="D45" s="30"/>
      <c r="E45" s="30"/>
      <c r="F45" s="30"/>
      <c r="G45" s="30"/>
      <c r="H45" s="30"/>
      <c r="I45" s="30"/>
      <c r="J45" s="31"/>
      <c r="K45"/>
    </row>
    <row r="46" spans="1:11" s="1" customFormat="1" ht="25.5">
      <c r="A46" s="23" t="s">
        <v>42</v>
      </c>
      <c r="B46" s="24"/>
      <c r="C46" s="25">
        <f>SUM(C47:C55)</f>
        <v>74185.32</v>
      </c>
      <c r="D46" s="25"/>
      <c r="E46" s="25"/>
      <c r="F46" s="25"/>
      <c r="G46" s="25"/>
      <c r="H46" s="25"/>
      <c r="I46" s="25"/>
      <c r="J46" s="26">
        <f>SUM(J47:J55)</f>
        <v>0.55</v>
      </c>
      <c r="K46" s="6"/>
    </row>
    <row r="47" spans="1:11" s="1" customFormat="1" ht="12.75" customHeight="1">
      <c r="A47" s="27" t="s">
        <v>43</v>
      </c>
      <c r="B47" s="28" t="s">
        <v>44</v>
      </c>
      <c r="C47" s="29">
        <f>C3*J47*12</f>
        <v>74185.32</v>
      </c>
      <c r="D47" s="30"/>
      <c r="E47" s="30"/>
      <c r="F47" s="30"/>
      <c r="G47" s="30"/>
      <c r="H47" s="30"/>
      <c r="I47" s="30"/>
      <c r="J47" s="33">
        <v>0.55</v>
      </c>
      <c r="K47"/>
    </row>
    <row r="48" spans="1:11" s="1" customFormat="1" ht="25.5">
      <c r="A48" s="27" t="s">
        <v>45</v>
      </c>
      <c r="B48" s="28"/>
      <c r="C48" s="29"/>
      <c r="D48" s="30"/>
      <c r="E48" s="30"/>
      <c r="F48" s="30"/>
      <c r="G48" s="30"/>
      <c r="H48" s="30"/>
      <c r="I48" s="30"/>
      <c r="J48" s="33"/>
      <c r="K48"/>
    </row>
    <row r="49" spans="1:10" ht="90" customHeight="1">
      <c r="A49" s="27" t="s">
        <v>146</v>
      </c>
      <c r="B49" s="28"/>
      <c r="C49" s="29"/>
      <c r="D49" s="30"/>
      <c r="E49" s="30"/>
      <c r="F49" s="30"/>
      <c r="G49" s="30"/>
      <c r="H49" s="30"/>
      <c r="I49" s="30"/>
      <c r="J49" s="33"/>
    </row>
    <row r="50" spans="1:10" ht="38.25">
      <c r="A50" s="27" t="s">
        <v>147</v>
      </c>
      <c r="B50" s="28"/>
      <c r="C50" s="29"/>
      <c r="D50" s="30"/>
      <c r="E50" s="30"/>
      <c r="F50" s="30"/>
      <c r="G50" s="30"/>
      <c r="H50" s="30"/>
      <c r="I50" s="30"/>
      <c r="J50" s="33"/>
    </row>
    <row r="51" spans="1:10" ht="25.5">
      <c r="A51" s="27" t="s">
        <v>164</v>
      </c>
      <c r="B51" s="28"/>
      <c r="C51" s="29"/>
      <c r="D51" s="30"/>
      <c r="E51" s="30"/>
      <c r="F51" s="30"/>
      <c r="G51" s="30"/>
      <c r="H51" s="30"/>
      <c r="I51" s="30"/>
      <c r="J51" s="33"/>
    </row>
    <row r="52" spans="1:15" ht="38.25">
      <c r="A52" s="27" t="s">
        <v>46</v>
      </c>
      <c r="B52" s="28"/>
      <c r="C52" s="29"/>
      <c r="D52" s="30" t="e">
        <f>#REF!+#REF!</f>
        <v>#REF!</v>
      </c>
      <c r="E52" s="30" t="e">
        <f>#REF!+#REF!</f>
        <v>#REF!</v>
      </c>
      <c r="F52" s="30" t="e">
        <f>#REF!+#REF!</f>
        <v>#REF!</v>
      </c>
      <c r="G52" s="30" t="e">
        <f>#REF!+#REF!</f>
        <v>#REF!</v>
      </c>
      <c r="H52" s="30" t="e">
        <f>#REF!+#REF!</f>
        <v>#REF!</v>
      </c>
      <c r="I52" s="30" t="e">
        <f>#REF!+#REF!</f>
        <v>#REF!</v>
      </c>
      <c r="J52" s="33"/>
      <c r="L52" s="7"/>
      <c r="O52" s="7"/>
    </row>
    <row r="53" spans="1:15" ht="25.5">
      <c r="A53" s="27" t="s">
        <v>48</v>
      </c>
      <c r="B53" s="28"/>
      <c r="C53" s="29"/>
      <c r="D53" s="30" t="e">
        <v>#REF!</v>
      </c>
      <c r="E53" s="30" t="e">
        <v>#REF!</v>
      </c>
      <c r="F53" s="30" t="e">
        <v>#REF!</v>
      </c>
      <c r="G53" s="30" t="e">
        <v>#REF!</v>
      </c>
      <c r="H53" s="30" t="e">
        <v>#REF!</v>
      </c>
      <c r="I53" s="30" t="e">
        <v>#REF!</v>
      </c>
      <c r="J53" s="33"/>
      <c r="L53" s="7"/>
      <c r="O53" s="7"/>
    </row>
    <row r="54" spans="1:10" ht="38.25">
      <c r="A54" s="27" t="s">
        <v>49</v>
      </c>
      <c r="B54" s="28"/>
      <c r="C54" s="29"/>
      <c r="D54" s="30"/>
      <c r="E54" s="30"/>
      <c r="F54" s="30"/>
      <c r="G54" s="30"/>
      <c r="H54" s="30"/>
      <c r="I54" s="30"/>
      <c r="J54" s="33"/>
    </row>
    <row r="55" spans="1:10" ht="51">
      <c r="A55" s="27" t="s">
        <v>50</v>
      </c>
      <c r="B55" s="28"/>
      <c r="C55" s="29"/>
      <c r="D55" s="30"/>
      <c r="E55" s="30"/>
      <c r="F55" s="30"/>
      <c r="G55" s="30"/>
      <c r="H55" s="30"/>
      <c r="I55" s="30"/>
      <c r="J55" s="33"/>
    </row>
    <row r="56" spans="1:10" ht="25.5">
      <c r="A56" s="23" t="s">
        <v>51</v>
      </c>
      <c r="B56" s="32" t="s">
        <v>52</v>
      </c>
      <c r="C56" s="25">
        <f>C57</f>
        <v>28325.304</v>
      </c>
      <c r="D56" s="25"/>
      <c r="E56" s="25"/>
      <c r="F56" s="25"/>
      <c r="G56" s="25"/>
      <c r="H56" s="25"/>
      <c r="I56" s="25"/>
      <c r="J56" s="34">
        <f>J57</f>
        <v>0.21</v>
      </c>
    </row>
    <row r="57" spans="1:10" ht="61.5" customHeight="1">
      <c r="A57" s="27" t="s">
        <v>143</v>
      </c>
      <c r="B57" s="28" t="s">
        <v>16</v>
      </c>
      <c r="C57" s="29">
        <f>C3*J57*12</f>
        <v>28325.304</v>
      </c>
      <c r="D57" s="30"/>
      <c r="E57" s="30"/>
      <c r="F57" s="30"/>
      <c r="G57" s="30"/>
      <c r="H57" s="30"/>
      <c r="I57" s="30"/>
      <c r="J57" s="31">
        <v>0.21</v>
      </c>
    </row>
    <row r="58" spans="1:10" ht="73.5" customHeight="1">
      <c r="A58" s="27" t="s">
        <v>128</v>
      </c>
      <c r="B58" s="28"/>
      <c r="C58" s="29"/>
      <c r="D58" s="30"/>
      <c r="E58" s="30"/>
      <c r="F58" s="30"/>
      <c r="G58" s="30"/>
      <c r="H58" s="30"/>
      <c r="I58" s="30"/>
      <c r="J58" s="31"/>
    </row>
    <row r="59" spans="1:10" ht="12.75" hidden="1">
      <c r="A59" s="27"/>
      <c r="B59" s="28"/>
      <c r="C59" s="29"/>
      <c r="D59" s="30"/>
      <c r="E59" s="30"/>
      <c r="F59" s="30"/>
      <c r="G59" s="30"/>
      <c r="H59" s="30"/>
      <c r="I59" s="30"/>
      <c r="J59" s="31"/>
    </row>
    <row r="60" spans="1:10" ht="38.25">
      <c r="A60" s="27" t="s">
        <v>32</v>
      </c>
      <c r="B60" s="28"/>
      <c r="C60" s="29"/>
      <c r="D60" s="30"/>
      <c r="E60" s="30"/>
      <c r="F60" s="30"/>
      <c r="G60" s="30"/>
      <c r="H60" s="30"/>
      <c r="I60" s="30"/>
      <c r="J60" s="31"/>
    </row>
    <row r="61" spans="1:10" ht="25.5">
      <c r="A61" s="23" t="s">
        <v>53</v>
      </c>
      <c r="B61" s="32"/>
      <c r="C61" s="25">
        <f>C62</f>
        <v>40464.72</v>
      </c>
      <c r="D61" s="25"/>
      <c r="E61" s="25"/>
      <c r="F61" s="25"/>
      <c r="G61" s="25"/>
      <c r="H61" s="25"/>
      <c r="I61" s="25"/>
      <c r="J61" s="34">
        <f>J62</f>
        <v>0.3</v>
      </c>
    </row>
    <row r="62" spans="1:10" ht="73.5" customHeight="1">
      <c r="A62" s="27" t="s">
        <v>54</v>
      </c>
      <c r="B62" s="28" t="s">
        <v>16</v>
      </c>
      <c r="C62" s="29">
        <f>C3*J62*12</f>
        <v>40464.72</v>
      </c>
      <c r="D62" s="30"/>
      <c r="E62" s="30"/>
      <c r="F62" s="30"/>
      <c r="G62" s="30"/>
      <c r="H62" s="30"/>
      <c r="I62" s="30"/>
      <c r="J62" s="31">
        <v>0.3</v>
      </c>
    </row>
    <row r="63" spans="1:10" ht="38.25">
      <c r="A63" s="27" t="s">
        <v>55</v>
      </c>
      <c r="B63" s="28"/>
      <c r="C63" s="29"/>
      <c r="D63" s="30"/>
      <c r="E63" s="30"/>
      <c r="F63" s="30"/>
      <c r="G63" s="30"/>
      <c r="H63" s="30"/>
      <c r="I63" s="30"/>
      <c r="J63" s="31"/>
    </row>
    <row r="64" spans="1:10" ht="38.25">
      <c r="A64" s="27" t="s">
        <v>56</v>
      </c>
      <c r="B64" s="28"/>
      <c r="C64" s="29"/>
      <c r="D64" s="30"/>
      <c r="E64" s="30"/>
      <c r="F64" s="30"/>
      <c r="G64" s="30"/>
      <c r="H64" s="30"/>
      <c r="I64" s="30"/>
      <c r="J64" s="31"/>
    </row>
    <row r="65" spans="1:10" ht="38.25">
      <c r="A65" s="27" t="s">
        <v>57</v>
      </c>
      <c r="B65" s="28"/>
      <c r="C65" s="29"/>
      <c r="D65" s="30"/>
      <c r="E65" s="30"/>
      <c r="F65" s="30"/>
      <c r="G65" s="30"/>
      <c r="H65" s="30"/>
      <c r="I65" s="30"/>
      <c r="J65" s="31"/>
    </row>
    <row r="66" spans="1:10" ht="48.75" customHeight="1">
      <c r="A66" s="27" t="s">
        <v>58</v>
      </c>
      <c r="B66" s="28"/>
      <c r="C66" s="29"/>
      <c r="D66" s="30"/>
      <c r="E66" s="30"/>
      <c r="F66" s="30"/>
      <c r="G66" s="30"/>
      <c r="H66" s="30"/>
      <c r="I66" s="30"/>
      <c r="J66" s="31"/>
    </row>
    <row r="67" spans="1:10" ht="25.5">
      <c r="A67" s="27" t="s">
        <v>59</v>
      </c>
      <c r="B67" s="28"/>
      <c r="C67" s="29"/>
      <c r="D67" s="30"/>
      <c r="E67" s="30"/>
      <c r="F67" s="30"/>
      <c r="G67" s="30"/>
      <c r="H67" s="30"/>
      <c r="I67" s="30"/>
      <c r="J67" s="31"/>
    </row>
    <row r="68" spans="1:10" ht="25.5">
      <c r="A68" s="23" t="s">
        <v>60</v>
      </c>
      <c r="B68" s="32"/>
      <c r="C68" s="25">
        <f>C69</f>
        <v>20232.36</v>
      </c>
      <c r="D68" s="25"/>
      <c r="E68" s="25"/>
      <c r="F68" s="25"/>
      <c r="G68" s="25"/>
      <c r="H68" s="25"/>
      <c r="I68" s="25"/>
      <c r="J68" s="25">
        <f>J69</f>
        <v>0.15</v>
      </c>
    </row>
    <row r="69" spans="1:10" ht="100.5" customHeight="1">
      <c r="A69" s="27" t="s">
        <v>129</v>
      </c>
      <c r="B69" s="28" t="s">
        <v>16</v>
      </c>
      <c r="C69" s="29">
        <f>C3*J69*12</f>
        <v>20232.36</v>
      </c>
      <c r="D69" s="30"/>
      <c r="E69" s="30"/>
      <c r="F69" s="30"/>
      <c r="G69" s="30"/>
      <c r="H69" s="30"/>
      <c r="I69" s="30"/>
      <c r="J69" s="31">
        <v>0.15</v>
      </c>
    </row>
    <row r="70" spans="1:10" ht="48" customHeight="1">
      <c r="A70" s="27" t="s">
        <v>61</v>
      </c>
      <c r="B70" s="28"/>
      <c r="C70" s="29"/>
      <c r="D70" s="30"/>
      <c r="E70" s="30"/>
      <c r="F70" s="30"/>
      <c r="G70" s="30"/>
      <c r="H70" s="30"/>
      <c r="I70" s="30"/>
      <c r="J70" s="31"/>
    </row>
    <row r="71" spans="1:10" ht="25.5">
      <c r="A71" s="27" t="s">
        <v>165</v>
      </c>
      <c r="B71" s="28"/>
      <c r="C71" s="29"/>
      <c r="D71" s="30"/>
      <c r="E71" s="30"/>
      <c r="F71" s="30"/>
      <c r="G71" s="30"/>
      <c r="H71" s="30"/>
      <c r="I71" s="30"/>
      <c r="J71" s="31"/>
    </row>
    <row r="72" spans="1:10" ht="89.25">
      <c r="A72" s="23" t="s">
        <v>62</v>
      </c>
      <c r="B72" s="35" t="s">
        <v>16</v>
      </c>
      <c r="C72" s="25">
        <f>C3*J72*12</f>
        <v>53952.96000000001</v>
      </c>
      <c r="D72" s="25"/>
      <c r="E72" s="25"/>
      <c r="F72" s="25"/>
      <c r="G72" s="25"/>
      <c r="H72" s="25"/>
      <c r="I72" s="25"/>
      <c r="J72" s="25">
        <v>0.4</v>
      </c>
    </row>
    <row r="73" spans="1:10" ht="69.75" customHeight="1">
      <c r="A73" s="23" t="s">
        <v>63</v>
      </c>
      <c r="B73" s="23"/>
      <c r="C73" s="25">
        <f>C74</f>
        <v>20232.36</v>
      </c>
      <c r="D73" s="25"/>
      <c r="E73" s="25"/>
      <c r="F73" s="25"/>
      <c r="G73" s="25"/>
      <c r="H73" s="25"/>
      <c r="I73" s="25"/>
      <c r="J73" s="34">
        <f>J74</f>
        <v>0.15</v>
      </c>
    </row>
    <row r="74" spans="1:10" ht="51" customHeight="1">
      <c r="A74" s="36" t="s">
        <v>140</v>
      </c>
      <c r="B74" s="28" t="s">
        <v>16</v>
      </c>
      <c r="C74" s="29">
        <f>C3*J74*12</f>
        <v>20232.36</v>
      </c>
      <c r="D74" s="30"/>
      <c r="E74" s="30"/>
      <c r="F74" s="30"/>
      <c r="G74" s="30"/>
      <c r="H74" s="30"/>
      <c r="I74" s="30"/>
      <c r="J74" s="37">
        <v>0.15</v>
      </c>
    </row>
    <row r="75" spans="1:10" ht="38.25">
      <c r="A75" s="36" t="s">
        <v>166</v>
      </c>
      <c r="B75" s="28"/>
      <c r="C75" s="29"/>
      <c r="D75" s="30"/>
      <c r="E75" s="30"/>
      <c r="F75" s="30"/>
      <c r="G75" s="30"/>
      <c r="H75" s="30"/>
      <c r="I75" s="30"/>
      <c r="J75" s="37"/>
    </row>
    <row r="76" spans="1:10" ht="38.25">
      <c r="A76" s="23" t="s">
        <v>64</v>
      </c>
      <c r="B76" s="24"/>
      <c r="C76" s="25">
        <f>C77</f>
        <v>26976.480000000003</v>
      </c>
      <c r="D76" s="25"/>
      <c r="E76" s="25"/>
      <c r="F76" s="25"/>
      <c r="G76" s="25"/>
      <c r="H76" s="25"/>
      <c r="I76" s="25"/>
      <c r="J76" s="34">
        <f>J77</f>
        <v>0.2</v>
      </c>
    </row>
    <row r="77" spans="1:10" ht="77.25" customHeight="1">
      <c r="A77" s="38" t="s">
        <v>65</v>
      </c>
      <c r="B77" s="28" t="s">
        <v>16</v>
      </c>
      <c r="C77" s="29">
        <f>C3*J77*12</f>
        <v>26976.480000000003</v>
      </c>
      <c r="D77" s="30"/>
      <c r="E77" s="30"/>
      <c r="F77" s="30"/>
      <c r="G77" s="30"/>
      <c r="H77" s="30"/>
      <c r="I77" s="30"/>
      <c r="J77" s="37">
        <v>0.2</v>
      </c>
    </row>
    <row r="78" spans="1:10" ht="56.25" customHeight="1">
      <c r="A78" s="38" t="s">
        <v>66</v>
      </c>
      <c r="B78" s="28"/>
      <c r="C78" s="29"/>
      <c r="D78" s="30"/>
      <c r="E78" s="30"/>
      <c r="F78" s="30"/>
      <c r="G78" s="30"/>
      <c r="H78" s="30"/>
      <c r="I78" s="30"/>
      <c r="J78" s="37"/>
    </row>
    <row r="79" spans="1:10" ht="46.5" customHeight="1">
      <c r="A79" s="39" t="s">
        <v>67</v>
      </c>
      <c r="B79" s="39"/>
      <c r="C79" s="39"/>
      <c r="D79" s="39"/>
      <c r="E79" s="39"/>
      <c r="F79" s="39"/>
      <c r="G79" s="39"/>
      <c r="H79" s="39"/>
      <c r="I79" s="39"/>
      <c r="J79" s="39"/>
    </row>
    <row r="80" spans="1:10" ht="38.25">
      <c r="A80" s="23" t="s">
        <v>130</v>
      </c>
      <c r="B80" s="23"/>
      <c r="C80" s="25">
        <f>C81</f>
        <v>6744.120000000002</v>
      </c>
      <c r="D80" s="25"/>
      <c r="E80" s="25"/>
      <c r="F80" s="25"/>
      <c r="G80" s="25"/>
      <c r="H80" s="25"/>
      <c r="I80" s="25"/>
      <c r="J80" s="25">
        <f>J81</f>
        <v>0.05</v>
      </c>
    </row>
    <row r="81" spans="1:10" ht="25.5">
      <c r="A81" s="38" t="s">
        <v>148</v>
      </c>
      <c r="B81" s="28" t="s">
        <v>16</v>
      </c>
      <c r="C81" s="29">
        <f>J81*12*C3</f>
        <v>6744.120000000002</v>
      </c>
      <c r="D81" s="30"/>
      <c r="E81" s="30"/>
      <c r="F81" s="30"/>
      <c r="G81" s="30"/>
      <c r="H81" s="30"/>
      <c r="I81" s="30"/>
      <c r="J81" s="31">
        <v>0.05</v>
      </c>
    </row>
    <row r="82" spans="1:10" ht="25.5">
      <c r="A82" s="38" t="s">
        <v>68</v>
      </c>
      <c r="B82" s="28"/>
      <c r="C82" s="29"/>
      <c r="D82" s="30"/>
      <c r="E82" s="30"/>
      <c r="F82" s="30"/>
      <c r="G82" s="30"/>
      <c r="H82" s="30"/>
      <c r="I82" s="30"/>
      <c r="J82" s="31"/>
    </row>
    <row r="83" spans="1:10" ht="38.25">
      <c r="A83" s="38" t="s">
        <v>32</v>
      </c>
      <c r="B83" s="28"/>
      <c r="C83" s="29"/>
      <c r="D83" s="30"/>
      <c r="E83" s="30"/>
      <c r="F83" s="30"/>
      <c r="G83" s="30"/>
      <c r="H83" s="30"/>
      <c r="I83" s="30"/>
      <c r="J83" s="31"/>
    </row>
    <row r="84" spans="1:10" ht="38.25">
      <c r="A84" s="23" t="s">
        <v>131</v>
      </c>
      <c r="B84" s="23"/>
      <c r="C84" s="25">
        <f>C85</f>
        <v>110603.568</v>
      </c>
      <c r="D84" s="25"/>
      <c r="E84" s="25"/>
      <c r="F84" s="25"/>
      <c r="G84" s="25"/>
      <c r="H84" s="25"/>
      <c r="I84" s="25"/>
      <c r="J84" s="25">
        <f>J85</f>
        <v>0.82</v>
      </c>
    </row>
    <row r="85" spans="1:10" ht="66" customHeight="1">
      <c r="A85" s="38" t="s">
        <v>69</v>
      </c>
      <c r="B85" s="40" t="s">
        <v>141</v>
      </c>
      <c r="C85" s="40">
        <f>J85*C3*12</f>
        <v>110603.568</v>
      </c>
      <c r="D85" s="40" t="s">
        <v>70</v>
      </c>
      <c r="E85" s="40" t="s">
        <v>70</v>
      </c>
      <c r="F85" s="40" t="s">
        <v>70</v>
      </c>
      <c r="G85" s="40" t="s">
        <v>70</v>
      </c>
      <c r="H85" s="40" t="s">
        <v>70</v>
      </c>
      <c r="I85" s="40" t="s">
        <v>70</v>
      </c>
      <c r="J85" s="40">
        <v>0.82</v>
      </c>
    </row>
    <row r="86" spans="1:10" ht="51">
      <c r="A86" s="38" t="s">
        <v>71</v>
      </c>
      <c r="B86" s="40"/>
      <c r="C86" s="40"/>
      <c r="D86" s="40"/>
      <c r="E86" s="40"/>
      <c r="F86" s="40"/>
      <c r="G86" s="40"/>
      <c r="H86" s="40"/>
      <c r="I86" s="40"/>
      <c r="J86" s="40"/>
    </row>
    <row r="87" spans="1:10" ht="46.5" customHeight="1">
      <c r="A87" s="38" t="s">
        <v>72</v>
      </c>
      <c r="B87" s="40"/>
      <c r="C87" s="40"/>
      <c r="D87" s="40"/>
      <c r="E87" s="40"/>
      <c r="F87" s="40"/>
      <c r="G87" s="40"/>
      <c r="H87" s="40"/>
      <c r="I87" s="40"/>
      <c r="J87" s="40"/>
    </row>
    <row r="88" spans="1:10" ht="36.75" customHeight="1">
      <c r="A88" s="38" t="s">
        <v>73</v>
      </c>
      <c r="B88" s="40"/>
      <c r="C88" s="40"/>
      <c r="D88" s="40"/>
      <c r="E88" s="40"/>
      <c r="F88" s="40"/>
      <c r="G88" s="40"/>
      <c r="H88" s="40"/>
      <c r="I88" s="40"/>
      <c r="J88" s="40"/>
    </row>
    <row r="89" spans="1:10" ht="63.75">
      <c r="A89" s="38" t="s">
        <v>74</v>
      </c>
      <c r="B89" s="40"/>
      <c r="C89" s="40"/>
      <c r="D89" s="40"/>
      <c r="E89" s="40"/>
      <c r="F89" s="40"/>
      <c r="G89" s="40"/>
      <c r="H89" s="40"/>
      <c r="I89" s="40"/>
      <c r="J89" s="40"/>
    </row>
    <row r="90" spans="1:10" ht="38.25">
      <c r="A90" s="23" t="s">
        <v>132</v>
      </c>
      <c r="B90" s="24"/>
      <c r="C90" s="25">
        <f>C91</f>
        <v>115998.864</v>
      </c>
      <c r="D90" s="25"/>
      <c r="E90" s="25"/>
      <c r="F90" s="25"/>
      <c r="G90" s="25"/>
      <c r="H90" s="25"/>
      <c r="I90" s="25"/>
      <c r="J90" s="25">
        <f>J91</f>
        <v>0.86</v>
      </c>
    </row>
    <row r="91" spans="1:10" ht="95.25" customHeight="1">
      <c r="A91" s="41" t="s">
        <v>175</v>
      </c>
      <c r="B91" s="28" t="s">
        <v>75</v>
      </c>
      <c r="C91" s="29">
        <f>C3*J91*12</f>
        <v>115998.864</v>
      </c>
      <c r="D91" s="30"/>
      <c r="E91" s="30"/>
      <c r="F91" s="30"/>
      <c r="G91" s="30"/>
      <c r="H91" s="30"/>
      <c r="I91" s="30"/>
      <c r="J91" s="29">
        <v>0.86</v>
      </c>
    </row>
    <row r="92" spans="1:10" ht="60.75" customHeight="1">
      <c r="A92" s="38" t="s">
        <v>76</v>
      </c>
      <c r="B92" s="28"/>
      <c r="C92" s="29"/>
      <c r="D92" s="30"/>
      <c r="E92" s="30"/>
      <c r="F92" s="30"/>
      <c r="G92" s="30"/>
      <c r="H92" s="30"/>
      <c r="I92" s="30"/>
      <c r="J92" s="29"/>
    </row>
    <row r="93" spans="1:10" ht="45.75" customHeight="1">
      <c r="A93" s="38" t="s">
        <v>77</v>
      </c>
      <c r="B93" s="28"/>
      <c r="C93" s="29"/>
      <c r="D93" s="30"/>
      <c r="E93" s="30"/>
      <c r="F93" s="30"/>
      <c r="G93" s="30"/>
      <c r="H93" s="30"/>
      <c r="I93" s="30"/>
      <c r="J93" s="29"/>
    </row>
    <row r="94" spans="1:10" ht="38.25" customHeight="1">
      <c r="A94" s="38" t="s">
        <v>159</v>
      </c>
      <c r="B94" s="28"/>
      <c r="C94" s="29"/>
      <c r="D94" s="30"/>
      <c r="E94" s="30"/>
      <c r="F94" s="30"/>
      <c r="G94" s="30"/>
      <c r="H94" s="30"/>
      <c r="I94" s="30"/>
      <c r="J94" s="29"/>
    </row>
    <row r="95" spans="1:10" ht="51">
      <c r="A95" s="38" t="s">
        <v>78</v>
      </c>
      <c r="B95" s="28"/>
      <c r="C95" s="29"/>
      <c r="D95" s="30"/>
      <c r="E95" s="30"/>
      <c r="F95" s="30"/>
      <c r="G95" s="30"/>
      <c r="H95" s="30"/>
      <c r="I95" s="30"/>
      <c r="J95" s="29"/>
    </row>
    <row r="96" spans="1:10" ht="38.25">
      <c r="A96" s="38" t="s">
        <v>79</v>
      </c>
      <c r="B96" s="28"/>
      <c r="C96" s="29"/>
      <c r="D96" s="30"/>
      <c r="E96" s="30"/>
      <c r="F96" s="30"/>
      <c r="G96" s="30"/>
      <c r="H96" s="30"/>
      <c r="I96" s="30"/>
      <c r="J96" s="29"/>
    </row>
    <row r="97" spans="1:10" ht="38.25">
      <c r="A97" s="38" t="s">
        <v>80</v>
      </c>
      <c r="B97" s="28"/>
      <c r="C97" s="29"/>
      <c r="D97" s="30"/>
      <c r="E97" s="30"/>
      <c r="F97" s="30"/>
      <c r="G97" s="30"/>
      <c r="H97" s="30"/>
      <c r="I97" s="30"/>
      <c r="J97" s="29"/>
    </row>
    <row r="98" spans="1:10" ht="25.5">
      <c r="A98" s="38" t="s">
        <v>81</v>
      </c>
      <c r="B98" s="28"/>
      <c r="C98" s="29"/>
      <c r="D98" s="30"/>
      <c r="E98" s="30"/>
      <c r="F98" s="30"/>
      <c r="G98" s="30"/>
      <c r="H98" s="30"/>
      <c r="I98" s="30"/>
      <c r="J98" s="29"/>
    </row>
    <row r="99" spans="1:10" ht="12.75">
      <c r="A99" s="42" t="s">
        <v>82</v>
      </c>
      <c r="B99" s="28"/>
      <c r="C99" s="29"/>
      <c r="D99" s="30"/>
      <c r="E99" s="30"/>
      <c r="F99" s="30"/>
      <c r="G99" s="30"/>
      <c r="H99" s="30"/>
      <c r="I99" s="30"/>
      <c r="J99" s="29"/>
    </row>
    <row r="100" spans="1:10" ht="25.5">
      <c r="A100" s="38" t="s">
        <v>83</v>
      </c>
      <c r="B100" s="28"/>
      <c r="C100" s="29"/>
      <c r="D100" s="30"/>
      <c r="E100" s="30"/>
      <c r="F100" s="30"/>
      <c r="G100" s="30"/>
      <c r="H100" s="30"/>
      <c r="I100" s="30"/>
      <c r="J100" s="29"/>
    </row>
    <row r="101" spans="1:10" ht="38.25">
      <c r="A101" s="23" t="s">
        <v>133</v>
      </c>
      <c r="B101" s="23"/>
      <c r="C101" s="25">
        <f>SUM(C102:C105)</f>
        <v>155114.76</v>
      </c>
      <c r="D101" s="25"/>
      <c r="E101" s="25"/>
      <c r="F101" s="25"/>
      <c r="G101" s="25"/>
      <c r="H101" s="25"/>
      <c r="I101" s="25"/>
      <c r="J101" s="25">
        <f>SUM(J102:J105)</f>
        <v>1.15</v>
      </c>
    </row>
    <row r="102" spans="1:15" ht="38.25">
      <c r="A102" s="38" t="s">
        <v>84</v>
      </c>
      <c r="B102" s="35" t="s">
        <v>52</v>
      </c>
      <c r="C102" s="30">
        <f>C3*J102*12</f>
        <v>33720.600000000006</v>
      </c>
      <c r="D102" s="30" t="e">
        <f>#REF!+#REF!+#REF!+#REF!</f>
        <v>#REF!</v>
      </c>
      <c r="E102" s="30" t="e">
        <f>#REF!+#REF!+#REF!+#REF!</f>
        <v>#REF!</v>
      </c>
      <c r="F102" s="30" t="e">
        <f>#REF!+#REF!+#REF!+#REF!</f>
        <v>#REF!</v>
      </c>
      <c r="G102" s="30" t="e">
        <f>#REF!+#REF!+#REF!+#REF!</f>
        <v>#REF!</v>
      </c>
      <c r="H102" s="30" t="e">
        <f>#REF!+#REF!+#REF!+#REF!</f>
        <v>#REF!</v>
      </c>
      <c r="I102" s="30" t="e">
        <f>#REF!+#REF!+#REF!+#REF!</f>
        <v>#REF!</v>
      </c>
      <c r="J102" s="43">
        <v>0.25</v>
      </c>
      <c r="L102" s="7"/>
      <c r="M102" s="7"/>
      <c r="O102" s="7"/>
    </row>
    <row r="103" spans="1:15" ht="12.75">
      <c r="A103" s="38" t="s">
        <v>85</v>
      </c>
      <c r="B103" s="35" t="s">
        <v>52</v>
      </c>
      <c r="C103" s="30">
        <f>C3*J103*12</f>
        <v>33720.600000000006</v>
      </c>
      <c r="D103" s="30" t="e">
        <f>#REF!</f>
        <v>#REF!</v>
      </c>
      <c r="E103" s="30" t="e">
        <f>#REF!</f>
        <v>#REF!</v>
      </c>
      <c r="F103" s="30" t="e">
        <f>#REF!+#REF!+#REF!+#REF!+#REF!+#REF!+#REF!+#REF!</f>
        <v>#REF!</v>
      </c>
      <c r="G103" s="30" t="e">
        <f>#REF!</f>
        <v>#REF!</v>
      </c>
      <c r="H103" s="30" t="e">
        <f>#REF!</f>
        <v>#REF!</v>
      </c>
      <c r="I103" s="30" t="e">
        <f>#REF!</f>
        <v>#REF!</v>
      </c>
      <c r="J103" s="43">
        <v>0.25</v>
      </c>
      <c r="L103" s="7"/>
      <c r="M103" s="8"/>
      <c r="O103" s="7"/>
    </row>
    <row r="104" spans="1:15" ht="12.75">
      <c r="A104" s="38" t="s">
        <v>86</v>
      </c>
      <c r="B104" s="35" t="s">
        <v>52</v>
      </c>
      <c r="C104" s="30">
        <f>C3*J104*12</f>
        <v>47208.840000000004</v>
      </c>
      <c r="D104" s="30" t="e">
        <f>#REF!</f>
        <v>#REF!</v>
      </c>
      <c r="E104" s="30" t="e">
        <f>#REF!</f>
        <v>#REF!</v>
      </c>
      <c r="F104" s="30" t="e">
        <f>#REF!</f>
        <v>#REF!</v>
      </c>
      <c r="G104" s="30" t="e">
        <f>#REF!</f>
        <v>#REF!</v>
      </c>
      <c r="H104" s="30" t="e">
        <f>#REF!</f>
        <v>#REF!</v>
      </c>
      <c r="I104" s="30" t="e">
        <f>#REF!</f>
        <v>#REF!</v>
      </c>
      <c r="J104" s="43">
        <v>0.35</v>
      </c>
      <c r="L104" s="7"/>
      <c r="M104" s="8"/>
      <c r="O104" s="7"/>
    </row>
    <row r="105" spans="1:15" ht="25.5">
      <c r="A105" s="38" t="s">
        <v>87</v>
      </c>
      <c r="B105" s="35" t="s">
        <v>47</v>
      </c>
      <c r="C105" s="30">
        <f>C3*J105*12</f>
        <v>40464.72</v>
      </c>
      <c r="D105" s="30" t="e">
        <f>#REF!</f>
        <v>#REF!</v>
      </c>
      <c r="E105" s="30" t="e">
        <f>#REF!</f>
        <v>#REF!</v>
      </c>
      <c r="F105" s="30" t="e">
        <f>#REF!</f>
        <v>#REF!</v>
      </c>
      <c r="G105" s="30" t="e">
        <f>#REF!</f>
        <v>#REF!</v>
      </c>
      <c r="H105" s="30" t="e">
        <f>#REF!</f>
        <v>#REF!</v>
      </c>
      <c r="I105" s="30" t="e">
        <f>#REF!</f>
        <v>#REF!</v>
      </c>
      <c r="J105" s="43">
        <v>0.3</v>
      </c>
      <c r="L105" s="7"/>
      <c r="M105" s="7"/>
      <c r="O105" s="7"/>
    </row>
    <row r="106" spans="1:10" ht="38.25">
      <c r="A106" s="23" t="s">
        <v>134</v>
      </c>
      <c r="B106" s="23"/>
      <c r="C106" s="25">
        <f>SUM(C108:C111)</f>
        <v>350694.24000000005</v>
      </c>
      <c r="D106" s="25"/>
      <c r="E106" s="25"/>
      <c r="F106" s="25"/>
      <c r="G106" s="25"/>
      <c r="H106" s="25"/>
      <c r="I106" s="25"/>
      <c r="J106" s="25">
        <f>SUM(J108:J111)</f>
        <v>2.6000000000000005</v>
      </c>
    </row>
    <row r="107" spans="1:10" ht="60.75" customHeight="1">
      <c r="A107" s="27" t="s">
        <v>167</v>
      </c>
      <c r="B107" s="27" t="s">
        <v>144</v>
      </c>
      <c r="C107" s="30" t="s">
        <v>93</v>
      </c>
      <c r="D107" s="30" t="s">
        <v>93</v>
      </c>
      <c r="E107" s="30" t="s">
        <v>93</v>
      </c>
      <c r="F107" s="30" t="s">
        <v>93</v>
      </c>
      <c r="G107" s="30" t="s">
        <v>93</v>
      </c>
      <c r="H107" s="30" t="s">
        <v>93</v>
      </c>
      <c r="I107" s="30" t="s">
        <v>93</v>
      </c>
      <c r="J107" s="30" t="s">
        <v>93</v>
      </c>
    </row>
    <row r="108" spans="1:15" ht="113.25" customHeight="1">
      <c r="A108" s="38" t="s">
        <v>145</v>
      </c>
      <c r="B108" s="35" t="s">
        <v>88</v>
      </c>
      <c r="C108" s="30">
        <f>C3*J108*12</f>
        <v>121394.16</v>
      </c>
      <c r="D108" s="30" t="e">
        <f>#REF!</f>
        <v>#REF!</v>
      </c>
      <c r="E108" s="30" t="e">
        <f>#REF!</f>
        <v>#REF!</v>
      </c>
      <c r="F108" s="30" t="e">
        <f>#REF!</f>
        <v>#REF!</v>
      </c>
      <c r="G108" s="30" t="e">
        <f>#REF!</f>
        <v>#REF!</v>
      </c>
      <c r="H108" s="30" t="e">
        <f>#REF!</f>
        <v>#REF!</v>
      </c>
      <c r="I108" s="30" t="e">
        <f>#REF!</f>
        <v>#REF!</v>
      </c>
      <c r="J108" s="43">
        <v>0.9</v>
      </c>
      <c r="L108" s="7"/>
      <c r="M108" s="7"/>
      <c r="O108" s="7"/>
    </row>
    <row r="109" spans="1:15" ht="25.5">
      <c r="A109" s="38" t="s">
        <v>89</v>
      </c>
      <c r="B109" s="35" t="s">
        <v>90</v>
      </c>
      <c r="C109" s="30">
        <f>C3*J109*12</f>
        <v>74185.32</v>
      </c>
      <c r="D109" s="30" t="e">
        <f>#REF!</f>
        <v>#REF!</v>
      </c>
      <c r="E109" s="30" t="e">
        <f>#REF!</f>
        <v>#REF!</v>
      </c>
      <c r="F109" s="30" t="e">
        <f>#REF!</f>
        <v>#REF!</v>
      </c>
      <c r="G109" s="30" t="e">
        <f>#REF!</f>
        <v>#REF!</v>
      </c>
      <c r="H109" s="30" t="e">
        <f>#REF!</f>
        <v>#REF!</v>
      </c>
      <c r="I109" s="30" t="e">
        <f>#REF!</f>
        <v>#REF!</v>
      </c>
      <c r="J109" s="43">
        <v>0.55</v>
      </c>
      <c r="L109" s="7"/>
      <c r="M109" s="7"/>
      <c r="O109" s="7"/>
    </row>
    <row r="110" spans="1:10" ht="71.25" customHeight="1">
      <c r="A110" s="44" t="s">
        <v>160</v>
      </c>
      <c r="B110" s="35" t="s">
        <v>91</v>
      </c>
      <c r="C110" s="30">
        <f>C3*J110*12</f>
        <v>94417.68000000001</v>
      </c>
      <c r="D110" s="30"/>
      <c r="E110" s="30"/>
      <c r="F110" s="30"/>
      <c r="G110" s="30"/>
      <c r="H110" s="30"/>
      <c r="I110" s="30"/>
      <c r="J110" s="43">
        <v>0.7</v>
      </c>
    </row>
    <row r="111" spans="1:10" ht="38.25">
      <c r="A111" s="45" t="s">
        <v>161</v>
      </c>
      <c r="B111" s="35" t="s">
        <v>88</v>
      </c>
      <c r="C111" s="30">
        <f>C3*J111*12</f>
        <v>60697.08</v>
      </c>
      <c r="D111" s="30"/>
      <c r="E111" s="30"/>
      <c r="F111" s="30"/>
      <c r="G111" s="30"/>
      <c r="H111" s="30"/>
      <c r="I111" s="30"/>
      <c r="J111" s="43">
        <v>0.45</v>
      </c>
    </row>
    <row r="112" spans="1:10" ht="25.5">
      <c r="A112" s="46" t="s">
        <v>162</v>
      </c>
      <c r="B112" s="35"/>
      <c r="C112" s="30"/>
      <c r="D112" s="30"/>
      <c r="E112" s="30"/>
      <c r="F112" s="30"/>
      <c r="G112" s="30"/>
      <c r="H112" s="30"/>
      <c r="I112" s="30"/>
      <c r="J112" s="43"/>
    </row>
    <row r="113" spans="1:10" ht="38.25">
      <c r="A113" s="23" t="s">
        <v>135</v>
      </c>
      <c r="B113" s="24"/>
      <c r="C113" s="25"/>
      <c r="D113" s="25"/>
      <c r="E113" s="25"/>
      <c r="F113" s="25"/>
      <c r="G113" s="25"/>
      <c r="H113" s="25"/>
      <c r="I113" s="25"/>
      <c r="J113" s="25"/>
    </row>
    <row r="114" spans="1:10" ht="38.25">
      <c r="A114" s="27" t="s">
        <v>149</v>
      </c>
      <c r="B114" s="40" t="s">
        <v>151</v>
      </c>
      <c r="C114" s="40" t="s">
        <v>93</v>
      </c>
      <c r="D114" s="25"/>
      <c r="E114" s="25"/>
      <c r="F114" s="25"/>
      <c r="G114" s="25"/>
      <c r="H114" s="25"/>
      <c r="I114" s="25"/>
      <c r="J114" s="40" t="s">
        <v>93</v>
      </c>
    </row>
    <row r="115" spans="1:10" ht="38.25">
      <c r="A115" s="27" t="s">
        <v>158</v>
      </c>
      <c r="B115" s="40"/>
      <c r="C115" s="40"/>
      <c r="D115" s="25"/>
      <c r="E115" s="25"/>
      <c r="F115" s="25"/>
      <c r="G115" s="25"/>
      <c r="H115" s="25"/>
      <c r="I115" s="25"/>
      <c r="J115" s="40"/>
    </row>
    <row r="116" spans="1:10" ht="63.75">
      <c r="A116" s="27" t="s">
        <v>150</v>
      </c>
      <c r="B116" s="40"/>
      <c r="C116" s="40"/>
      <c r="D116" s="25"/>
      <c r="E116" s="25"/>
      <c r="F116" s="25"/>
      <c r="G116" s="25"/>
      <c r="H116" s="25"/>
      <c r="I116" s="25"/>
      <c r="J116" s="40"/>
    </row>
    <row r="117" spans="1:10" ht="25.5" customHeight="1">
      <c r="A117" s="38" t="s">
        <v>92</v>
      </c>
      <c r="B117" s="40" t="s">
        <v>52</v>
      </c>
      <c r="C117" s="40" t="s">
        <v>93</v>
      </c>
      <c r="D117" s="40" t="s">
        <v>93</v>
      </c>
      <c r="E117" s="40" t="s">
        <v>93</v>
      </c>
      <c r="F117" s="40" t="s">
        <v>93</v>
      </c>
      <c r="G117" s="40" t="s">
        <v>93</v>
      </c>
      <c r="H117" s="40" t="s">
        <v>93</v>
      </c>
      <c r="I117" s="40" t="s">
        <v>93</v>
      </c>
      <c r="J117" s="40" t="s">
        <v>93</v>
      </c>
    </row>
    <row r="118" spans="1:10" ht="25.5">
      <c r="A118" s="38" t="s">
        <v>94</v>
      </c>
      <c r="B118" s="40"/>
      <c r="C118" s="40"/>
      <c r="D118" s="40"/>
      <c r="E118" s="40"/>
      <c r="F118" s="40"/>
      <c r="G118" s="40"/>
      <c r="H118" s="40"/>
      <c r="I118" s="40"/>
      <c r="J118" s="40"/>
    </row>
    <row r="119" spans="1:10" ht="51">
      <c r="A119" s="38" t="s">
        <v>95</v>
      </c>
      <c r="B119" s="40"/>
      <c r="C119" s="40"/>
      <c r="D119" s="40"/>
      <c r="E119" s="40"/>
      <c r="F119" s="40"/>
      <c r="G119" s="40"/>
      <c r="H119" s="40"/>
      <c r="I119" s="40"/>
      <c r="J119" s="40"/>
    </row>
    <row r="120" spans="1:10" ht="25.5">
      <c r="A120" s="23" t="s">
        <v>136</v>
      </c>
      <c r="B120" s="24"/>
      <c r="C120" s="25"/>
      <c r="D120" s="25"/>
      <c r="E120" s="25"/>
      <c r="F120" s="25"/>
      <c r="G120" s="25"/>
      <c r="H120" s="25"/>
      <c r="I120" s="25"/>
      <c r="J120" s="25"/>
    </row>
    <row r="121" spans="1:10" ht="25.5" customHeight="1">
      <c r="A121" s="38" t="s">
        <v>96</v>
      </c>
      <c r="B121" s="40" t="s">
        <v>93</v>
      </c>
      <c r="C121" s="40" t="s">
        <v>93</v>
      </c>
      <c r="D121" s="40" t="s">
        <v>93</v>
      </c>
      <c r="E121" s="40" t="s">
        <v>93</v>
      </c>
      <c r="F121" s="40" t="s">
        <v>93</v>
      </c>
      <c r="G121" s="40" t="s">
        <v>93</v>
      </c>
      <c r="H121" s="40" t="s">
        <v>93</v>
      </c>
      <c r="I121" s="40" t="s">
        <v>93</v>
      </c>
      <c r="J121" s="40" t="s">
        <v>93</v>
      </c>
    </row>
    <row r="122" spans="1:10" ht="25.5">
      <c r="A122" s="38" t="s">
        <v>97</v>
      </c>
      <c r="B122" s="40"/>
      <c r="C122" s="40"/>
      <c r="D122" s="40"/>
      <c r="E122" s="40"/>
      <c r="F122" s="40"/>
      <c r="G122" s="40"/>
      <c r="H122" s="40"/>
      <c r="I122" s="40"/>
      <c r="J122" s="40"/>
    </row>
    <row r="123" spans="1:10" ht="25.5">
      <c r="A123" s="38" t="s">
        <v>98</v>
      </c>
      <c r="B123" s="40"/>
      <c r="C123" s="40"/>
      <c r="D123" s="40"/>
      <c r="E123" s="40"/>
      <c r="F123" s="40"/>
      <c r="G123" s="40"/>
      <c r="H123" s="40"/>
      <c r="I123" s="40"/>
      <c r="J123" s="40"/>
    </row>
    <row r="124" spans="1:10" ht="25.5">
      <c r="A124" s="38" t="s">
        <v>99</v>
      </c>
      <c r="B124" s="40"/>
      <c r="C124" s="40"/>
      <c r="D124" s="40"/>
      <c r="E124" s="40"/>
      <c r="F124" s="40"/>
      <c r="G124" s="40"/>
      <c r="H124" s="40"/>
      <c r="I124" s="40"/>
      <c r="J124" s="40"/>
    </row>
    <row r="125" spans="1:10" ht="15">
      <c r="A125" s="47" t="s">
        <v>100</v>
      </c>
      <c r="B125" s="47"/>
      <c r="C125" s="47"/>
      <c r="D125" s="47"/>
      <c r="E125" s="47"/>
      <c r="F125" s="47"/>
      <c r="G125" s="47"/>
      <c r="H125" s="47"/>
      <c r="I125" s="47"/>
      <c r="J125" s="47"/>
    </row>
    <row r="126" spans="1:10" ht="25.5">
      <c r="A126" s="23" t="s">
        <v>137</v>
      </c>
      <c r="B126" s="24"/>
      <c r="C126" s="25">
        <f>SUM(C127:C132)</f>
        <v>373624.248</v>
      </c>
      <c r="D126" s="25"/>
      <c r="E126" s="25"/>
      <c r="F126" s="25"/>
      <c r="G126" s="25"/>
      <c r="H126" s="25"/>
      <c r="I126" s="25"/>
      <c r="J126" s="34">
        <f>SUM(J127:J132)</f>
        <v>2.77</v>
      </c>
    </row>
    <row r="127" spans="1:15" ht="35.25" customHeight="1">
      <c r="A127" s="27" t="s">
        <v>154</v>
      </c>
      <c r="B127" s="30" t="s">
        <v>101</v>
      </c>
      <c r="C127" s="30">
        <f>C3*J127*12</f>
        <v>175347.12000000002</v>
      </c>
      <c r="D127" s="30" t="e">
        <f>#REF!+#REF!+#REF!+#REF!+#REF!+#REF!+#REF!+#REF!</f>
        <v>#REF!</v>
      </c>
      <c r="E127" s="30" t="e">
        <f>#REF!+#REF!+#REF!+#REF!+#REF!+#REF!+#REF!+#REF!</f>
        <v>#REF!</v>
      </c>
      <c r="F127" s="30" t="e">
        <f>#REF!+#REF!+#REF!+#REF!+#REF!+#REF!+#REF!+#REF!</f>
        <v>#REF!</v>
      </c>
      <c r="G127" s="30" t="e">
        <f>#REF!+#REF!+#REF!+#REF!+#REF!+#REF!+#REF!+#REF!</f>
        <v>#REF!</v>
      </c>
      <c r="H127" s="30" t="e">
        <f>#REF!+#REF!+#REF!+#REF!+#REF!+#REF!+#REF!+#REF!</f>
        <v>#REF!</v>
      </c>
      <c r="I127" s="30" t="e">
        <f>#REF!+#REF!+#REF!+#REF!+#REF!+#REF!+#REF!+#REF!</f>
        <v>#REF!</v>
      </c>
      <c r="J127" s="43">
        <v>1.3</v>
      </c>
      <c r="L127" s="7"/>
      <c r="M127" s="7"/>
      <c r="O127" s="7"/>
    </row>
    <row r="128" spans="1:15" ht="25.5">
      <c r="A128" s="38" t="s">
        <v>102</v>
      </c>
      <c r="B128" s="35" t="s">
        <v>103</v>
      </c>
      <c r="C128" s="30">
        <f>C3*J128*12</f>
        <v>94417.68000000001</v>
      </c>
      <c r="D128" s="30" t="e">
        <f>#REF!+#REF!+#REF!+#REF!+#REF!+#REF!</f>
        <v>#REF!</v>
      </c>
      <c r="E128" s="30" t="e">
        <f>#REF!+#REF!+#REF!+#REF!+#REF!+#REF!</f>
        <v>#REF!</v>
      </c>
      <c r="F128" s="30" t="e">
        <f>#REF!+#REF!+#REF!+#REF!+#REF!+#REF!+#REF!+#REF!+#REF!+#REF!+#REF!+#REF!+#REF!+#REF!+#REF!+#REF!+#REF!+#REF!</f>
        <v>#REF!</v>
      </c>
      <c r="G128" s="30" t="e">
        <f>#REF!+#REF!+#REF!+#REF!+#REF!+#REF!</f>
        <v>#REF!</v>
      </c>
      <c r="H128" s="30" t="e">
        <f>#REF!+#REF!+#REF!+#REF!+#REF!+#REF!</f>
        <v>#REF!</v>
      </c>
      <c r="I128" s="30" t="e">
        <f>#REF!+#REF!+#REF!+#REF!+#REF!+#REF!</f>
        <v>#REF!</v>
      </c>
      <c r="J128" s="43">
        <v>0.7</v>
      </c>
      <c r="L128" s="7"/>
      <c r="M128" s="7"/>
      <c r="O128" s="7"/>
    </row>
    <row r="129" spans="1:15" ht="38.25">
      <c r="A129" s="27" t="s">
        <v>155</v>
      </c>
      <c r="B129" s="35" t="s">
        <v>47</v>
      </c>
      <c r="C129" s="30">
        <f>C3*J129*12</f>
        <v>33720.600000000006</v>
      </c>
      <c r="D129" s="30" t="e">
        <f>#REF!+#REF!</f>
        <v>#REF!</v>
      </c>
      <c r="E129" s="30" t="e">
        <f>#REF!+#REF!</f>
        <v>#REF!</v>
      </c>
      <c r="F129" s="30" t="e">
        <f>#REF!+#REF!+#REF!+#REF!+#REF!+#REF!+#REF!+#REF!</f>
        <v>#REF!</v>
      </c>
      <c r="G129" s="30" t="e">
        <f>#REF!+#REF!</f>
        <v>#REF!</v>
      </c>
      <c r="H129" s="30" t="e">
        <f>#REF!+#REF!</f>
        <v>#REF!</v>
      </c>
      <c r="I129" s="30" t="e">
        <f>#REF!+#REF!</f>
        <v>#REF!</v>
      </c>
      <c r="J129" s="43">
        <v>0.25</v>
      </c>
      <c r="L129" s="7"/>
      <c r="M129" s="7"/>
      <c r="O129" s="7"/>
    </row>
    <row r="130" spans="1:15" ht="12.75">
      <c r="A130" s="27" t="s">
        <v>104</v>
      </c>
      <c r="B130" s="35" t="s">
        <v>176</v>
      </c>
      <c r="C130" s="30">
        <f>C3*J130*12</f>
        <v>13488.240000000002</v>
      </c>
      <c r="D130" s="30" t="e">
        <f>#REF!+#REF!</f>
        <v>#REF!</v>
      </c>
      <c r="E130" s="30" t="e">
        <f>#REF!+#REF!</f>
        <v>#REF!</v>
      </c>
      <c r="F130" s="30" t="e">
        <f>#REF!+#REF!+#REF!+#REF!+#REF!+#REF!+#REF!+#REF!+#REF!+#REF!</f>
        <v>#REF!</v>
      </c>
      <c r="G130" s="30" t="e">
        <f>#REF!+#REF!</f>
        <v>#REF!</v>
      </c>
      <c r="H130" s="30" t="e">
        <f>#REF!+#REF!</f>
        <v>#REF!</v>
      </c>
      <c r="I130" s="30" t="e">
        <f>#REF!+#REF!</f>
        <v>#REF!</v>
      </c>
      <c r="J130" s="43">
        <v>0.1</v>
      </c>
      <c r="L130" s="7"/>
      <c r="M130" s="7"/>
      <c r="O130" s="7"/>
    </row>
    <row r="131" spans="1:15" ht="28.5" customHeight="1">
      <c r="A131" s="27" t="s">
        <v>168</v>
      </c>
      <c r="B131" s="30" t="s">
        <v>101</v>
      </c>
      <c r="C131" s="30">
        <f>C3*J131*12</f>
        <v>37767.072</v>
      </c>
      <c r="D131" s="30" t="e">
        <f>#REF!</f>
        <v>#REF!</v>
      </c>
      <c r="E131" s="30" t="e">
        <f>#REF!</f>
        <v>#REF!</v>
      </c>
      <c r="F131" s="30" t="e">
        <f>#REF!</f>
        <v>#REF!</v>
      </c>
      <c r="G131" s="30" t="e">
        <f>#REF!</f>
        <v>#REF!</v>
      </c>
      <c r="H131" s="30" t="e">
        <f>#REF!</f>
        <v>#REF!</v>
      </c>
      <c r="I131" s="30" t="e">
        <f>#REF!</f>
        <v>#REF!</v>
      </c>
      <c r="J131" s="43">
        <v>0.28</v>
      </c>
      <c r="L131" s="7"/>
      <c r="M131" s="7"/>
      <c r="O131" s="7"/>
    </row>
    <row r="132" spans="1:10" ht="57" customHeight="1">
      <c r="A132" s="27" t="s">
        <v>169</v>
      </c>
      <c r="B132" s="35" t="s">
        <v>91</v>
      </c>
      <c r="C132" s="30">
        <f>C3*J132*12</f>
        <v>18883.536</v>
      </c>
      <c r="D132" s="24" t="s">
        <v>70</v>
      </c>
      <c r="E132" s="24" t="s">
        <v>70</v>
      </c>
      <c r="F132" s="24" t="s">
        <v>70</v>
      </c>
      <c r="G132" s="24" t="s">
        <v>70</v>
      </c>
      <c r="H132" s="24" t="s">
        <v>70</v>
      </c>
      <c r="I132" s="24" t="s">
        <v>70</v>
      </c>
      <c r="J132" s="43">
        <v>0.14</v>
      </c>
    </row>
    <row r="133" spans="1:10" ht="76.5">
      <c r="A133" s="23" t="s">
        <v>138</v>
      </c>
      <c r="B133" s="24"/>
      <c r="C133" s="25">
        <f>SUM(C134:C138)</f>
        <v>132184.752</v>
      </c>
      <c r="D133" s="25"/>
      <c r="E133" s="25"/>
      <c r="F133" s="25"/>
      <c r="G133" s="25"/>
      <c r="H133" s="25"/>
      <c r="I133" s="25"/>
      <c r="J133" s="25">
        <f>SUM(J134:J138)</f>
        <v>0.98</v>
      </c>
    </row>
    <row r="134" spans="1:15" ht="22.5" customHeight="1">
      <c r="A134" s="27" t="s">
        <v>170</v>
      </c>
      <c r="B134" s="48" t="s">
        <v>105</v>
      </c>
      <c r="C134" s="30">
        <f>C3*J134*12</f>
        <v>26976.480000000003</v>
      </c>
      <c r="D134" s="30" t="e">
        <f>#REF!</f>
        <v>#REF!</v>
      </c>
      <c r="E134" s="30" t="e">
        <f>#REF!</f>
        <v>#REF!</v>
      </c>
      <c r="F134" s="30" t="e">
        <f>#REF!</f>
        <v>#REF!</v>
      </c>
      <c r="G134" s="30" t="e">
        <f>#REF!</f>
        <v>#REF!</v>
      </c>
      <c r="H134" s="30" t="e">
        <f>#REF!</f>
        <v>#REF!</v>
      </c>
      <c r="I134" s="30" t="e">
        <f>#REF!</f>
        <v>#REF!</v>
      </c>
      <c r="J134" s="43">
        <v>0.2</v>
      </c>
      <c r="L134" s="7"/>
      <c r="M134" s="7"/>
      <c r="O134" s="7"/>
    </row>
    <row r="135" spans="1:15" ht="56.25" customHeight="1">
      <c r="A135" s="27" t="s">
        <v>171</v>
      </c>
      <c r="B135" s="48" t="s">
        <v>106</v>
      </c>
      <c r="C135" s="30">
        <f>C3*J135*12</f>
        <v>26976.480000000003</v>
      </c>
      <c r="D135" s="30" t="e">
        <f>#REF!+#REF!+#REF!+#REF!+#REF!+#REF!+#REF!</f>
        <v>#REF!</v>
      </c>
      <c r="E135" s="30" t="e">
        <f>#REF!+#REF!+#REF!+#REF!+#REF!+#REF!+#REF!</f>
        <v>#REF!</v>
      </c>
      <c r="F135" s="30" t="e">
        <f>#REF!+#REF!+#REF!+#REF!+#REF!+#REF!+#REF!</f>
        <v>#REF!</v>
      </c>
      <c r="G135" s="30" t="e">
        <f>#REF!+#REF!+#REF!+#REF!+#REF!+#REF!+#REF!</f>
        <v>#REF!</v>
      </c>
      <c r="H135" s="30" t="e">
        <f>#REF!+#REF!+#REF!+#REF!+#REF!+#REF!+#REF!</f>
        <v>#REF!</v>
      </c>
      <c r="I135" s="30" t="e">
        <f>#REF!+#REF!+#REF!+#REF!+#REF!+#REF!+#REF!</f>
        <v>#REF!</v>
      </c>
      <c r="J135" s="43">
        <v>0.2</v>
      </c>
      <c r="L135" s="7"/>
      <c r="M135" s="7"/>
      <c r="O135" s="7"/>
    </row>
    <row r="136" spans="1:15" ht="25.5">
      <c r="A136" s="27" t="s">
        <v>156</v>
      </c>
      <c r="B136" s="48" t="s">
        <v>91</v>
      </c>
      <c r="C136" s="30">
        <f>C3*J136*12</f>
        <v>43162.368</v>
      </c>
      <c r="D136" s="30" t="e">
        <f>#REF!</f>
        <v>#REF!</v>
      </c>
      <c r="E136" s="30" t="e">
        <f>#REF!</f>
        <v>#REF!</v>
      </c>
      <c r="F136" s="30" t="e">
        <f>#REF!</f>
        <v>#REF!</v>
      </c>
      <c r="G136" s="30" t="e">
        <f>#REF!</f>
        <v>#REF!</v>
      </c>
      <c r="H136" s="30" t="e">
        <f>#REF!</f>
        <v>#REF!</v>
      </c>
      <c r="I136" s="30" t="e">
        <f>#REF!</f>
        <v>#REF!</v>
      </c>
      <c r="J136" s="43">
        <v>0.32</v>
      </c>
      <c r="L136" s="7"/>
      <c r="M136" s="7"/>
      <c r="O136" s="7"/>
    </row>
    <row r="137" spans="1:15" ht="58.5" customHeight="1">
      <c r="A137" s="27" t="s">
        <v>107</v>
      </c>
      <c r="B137" s="48" t="s">
        <v>108</v>
      </c>
      <c r="C137" s="30">
        <f>C3*J137*12</f>
        <v>26976.480000000003</v>
      </c>
      <c r="D137" s="30" t="e">
        <f>#REF!+#REF!</f>
        <v>#REF!</v>
      </c>
      <c r="E137" s="30" t="e">
        <f>#REF!+#REF!</f>
        <v>#REF!</v>
      </c>
      <c r="F137" s="30" t="e">
        <f>#REF!+#REF!</f>
        <v>#REF!</v>
      </c>
      <c r="G137" s="30" t="e">
        <f>#REF!+#REF!</f>
        <v>#REF!</v>
      </c>
      <c r="H137" s="30" t="e">
        <f>#REF!+#REF!</f>
        <v>#REF!</v>
      </c>
      <c r="I137" s="30" t="e">
        <f>#REF!+#REF!</f>
        <v>#REF!</v>
      </c>
      <c r="J137" s="43">
        <v>0.2</v>
      </c>
      <c r="L137" s="7"/>
      <c r="M137" s="7"/>
      <c r="O137" s="7"/>
    </row>
    <row r="138" spans="1:15" ht="58.5" customHeight="1">
      <c r="A138" s="27" t="s">
        <v>172</v>
      </c>
      <c r="B138" s="48" t="s">
        <v>108</v>
      </c>
      <c r="C138" s="30">
        <f>C3*J138*12</f>
        <v>8092.944</v>
      </c>
      <c r="D138" s="30" t="e">
        <f>#REF!+#REF!+#REF!+#REF!+#REF!+#REF!+#REF!+#REF!</f>
        <v>#REF!</v>
      </c>
      <c r="E138" s="30" t="e">
        <f>#REF!+#REF!+#REF!+#REF!+#REF!+#REF!+#REF!+#REF!</f>
        <v>#REF!</v>
      </c>
      <c r="F138" s="30" t="e">
        <f>#REF!+#REF!+#REF!+#REF!+#REF!+#REF!+#REF!+#REF!</f>
        <v>#REF!</v>
      </c>
      <c r="G138" s="30" t="e">
        <f>#REF!+#REF!+#REF!+#REF!+#REF!+#REF!+#REF!+#REF!</f>
        <v>#REF!</v>
      </c>
      <c r="H138" s="30" t="e">
        <f>#REF!+#REF!+#REF!+#REF!+#REF!+#REF!+#REF!+#REF!</f>
        <v>#REF!</v>
      </c>
      <c r="I138" s="30" t="e">
        <f>#REF!+#REF!+#REF!+#REF!+#REF!+#REF!+#REF!+#REF!</f>
        <v>#REF!</v>
      </c>
      <c r="J138" s="43">
        <v>0.06</v>
      </c>
      <c r="L138" s="7"/>
      <c r="M138" s="7"/>
      <c r="O138" s="7"/>
    </row>
    <row r="139" spans="1:15" ht="55.5" customHeight="1">
      <c r="A139" s="49" t="s">
        <v>173</v>
      </c>
      <c r="B139" s="50" t="s">
        <v>157</v>
      </c>
      <c r="C139" s="50" t="s">
        <v>93</v>
      </c>
      <c r="D139" s="50" t="s">
        <v>93</v>
      </c>
      <c r="E139" s="50" t="s">
        <v>93</v>
      </c>
      <c r="F139" s="50" t="s">
        <v>93</v>
      </c>
      <c r="G139" s="50" t="s">
        <v>93</v>
      </c>
      <c r="H139" s="50" t="s">
        <v>93</v>
      </c>
      <c r="I139" s="50" t="s">
        <v>93</v>
      </c>
      <c r="J139" s="50" t="s">
        <v>93</v>
      </c>
      <c r="L139" s="7"/>
      <c r="M139" s="7"/>
      <c r="O139" s="7"/>
    </row>
    <row r="140" spans="1:10" ht="25.5">
      <c r="A140" s="23" t="s">
        <v>139</v>
      </c>
      <c r="B140" s="24"/>
      <c r="C140" s="25">
        <f>SUM(C141:C145)</f>
        <v>132184.752</v>
      </c>
      <c r="D140" s="25"/>
      <c r="E140" s="25"/>
      <c r="F140" s="25"/>
      <c r="G140" s="25"/>
      <c r="H140" s="25"/>
      <c r="I140" s="25"/>
      <c r="J140" s="25">
        <f>SUM(J141:J145)</f>
        <v>0.9800000000000001</v>
      </c>
    </row>
    <row r="141" spans="1:15" ht="12.75">
      <c r="A141" s="27" t="s">
        <v>110</v>
      </c>
      <c r="B141" s="35" t="s">
        <v>111</v>
      </c>
      <c r="C141" s="30">
        <f>C3*J141*12</f>
        <v>47208.840000000004</v>
      </c>
      <c r="D141" s="30" t="e">
        <f>#REF!+#REF!+#REF!</f>
        <v>#REF!</v>
      </c>
      <c r="E141" s="30" t="e">
        <f>#REF!+#REF!+#REF!</f>
        <v>#REF!</v>
      </c>
      <c r="F141" s="30" t="e">
        <f>#REF!+#REF!+#REF!</f>
        <v>#REF!</v>
      </c>
      <c r="G141" s="30" t="e">
        <f>#REF!+#REF!+#REF!</f>
        <v>#REF!</v>
      </c>
      <c r="H141" s="30" t="e">
        <f>#REF!+#REF!+#REF!</f>
        <v>#REF!</v>
      </c>
      <c r="I141" s="30" t="e">
        <f>#REF!+#REF!+#REF!</f>
        <v>#REF!</v>
      </c>
      <c r="J141" s="43">
        <v>0.35</v>
      </c>
      <c r="L141" s="7"/>
      <c r="M141" s="7"/>
      <c r="O141" s="7"/>
    </row>
    <row r="142" spans="1:15" ht="25.5">
      <c r="A142" s="27" t="s">
        <v>112</v>
      </c>
      <c r="B142" s="35" t="s">
        <v>111</v>
      </c>
      <c r="C142" s="30">
        <f>C3*J142*12</f>
        <v>31022.952</v>
      </c>
      <c r="D142" s="30" t="e">
        <f>#REF!+#REF!</f>
        <v>#REF!</v>
      </c>
      <c r="E142" s="30" t="e">
        <f>#REF!+#REF!</f>
        <v>#REF!</v>
      </c>
      <c r="F142" s="30" t="e">
        <f>#REF!+#REF!+#REF!+#REF!</f>
        <v>#REF!</v>
      </c>
      <c r="G142" s="30" t="e">
        <f>#REF!+#REF!</f>
        <v>#REF!</v>
      </c>
      <c r="H142" s="30" t="e">
        <f>#REF!+#REF!</f>
        <v>#REF!</v>
      </c>
      <c r="I142" s="30" t="e">
        <f>#REF!+#REF!</f>
        <v>#REF!</v>
      </c>
      <c r="J142" s="43">
        <v>0.23</v>
      </c>
      <c r="L142" s="7"/>
      <c r="M142" s="7"/>
      <c r="O142" s="7"/>
    </row>
    <row r="143" spans="1:10" ht="38.25">
      <c r="A143" s="27" t="s">
        <v>113</v>
      </c>
      <c r="B143" s="35" t="s">
        <v>91</v>
      </c>
      <c r="C143" s="51">
        <f>C3*J143*12</f>
        <v>26976.480000000003</v>
      </c>
      <c r="D143" s="51"/>
      <c r="E143" s="51"/>
      <c r="F143" s="51"/>
      <c r="G143" s="51"/>
      <c r="H143" s="51"/>
      <c r="I143" s="51"/>
      <c r="J143" s="52">
        <v>0.2</v>
      </c>
    </row>
    <row r="144" spans="1:15" ht="51">
      <c r="A144" s="27" t="s">
        <v>153</v>
      </c>
      <c r="B144" s="35" t="s">
        <v>114</v>
      </c>
      <c r="C144" s="30">
        <f>C3*J144*12</f>
        <v>20232.36</v>
      </c>
      <c r="D144" s="30" t="e">
        <f>#REF!+#REF!+#REF!+#REF!</f>
        <v>#REF!</v>
      </c>
      <c r="E144" s="30" t="e">
        <f>#REF!+#REF!+#REF!+#REF!</f>
        <v>#REF!</v>
      </c>
      <c r="F144" s="30" t="e">
        <f>#REF!+#REF!+#REF!+#REF!</f>
        <v>#REF!</v>
      </c>
      <c r="G144" s="30" t="e">
        <f>#REF!+#REF!+#REF!+#REF!</f>
        <v>#REF!</v>
      </c>
      <c r="H144" s="30" t="e">
        <f>#REF!+#REF!+#REF!+#REF!</f>
        <v>#REF!</v>
      </c>
      <c r="I144" s="30" t="e">
        <f>#REF!+#REF!+#REF!+#REF!</f>
        <v>#REF!</v>
      </c>
      <c r="J144" s="43">
        <v>0.15</v>
      </c>
      <c r="L144" s="7"/>
      <c r="M144" s="7"/>
      <c r="O144" s="7"/>
    </row>
    <row r="145" spans="1:10" ht="59.25" customHeight="1">
      <c r="A145" s="27" t="s">
        <v>115</v>
      </c>
      <c r="B145" s="27" t="s">
        <v>142</v>
      </c>
      <c r="C145" s="27">
        <f>J145*12*C3</f>
        <v>6744.120000000002</v>
      </c>
      <c r="D145" s="27" t="s">
        <v>70</v>
      </c>
      <c r="E145" s="27" t="s">
        <v>70</v>
      </c>
      <c r="F145" s="27" t="s">
        <v>70</v>
      </c>
      <c r="G145" s="27" t="s">
        <v>70</v>
      </c>
      <c r="H145" s="27" t="s">
        <v>70</v>
      </c>
      <c r="I145" s="27" t="s">
        <v>70</v>
      </c>
      <c r="J145" s="35">
        <v>0.05</v>
      </c>
    </row>
    <row r="146" spans="1:10" ht="59.25" customHeight="1">
      <c r="A146" s="27" t="s">
        <v>174</v>
      </c>
      <c r="B146" s="35" t="s">
        <v>91</v>
      </c>
      <c r="C146" s="29" t="s">
        <v>109</v>
      </c>
      <c r="D146" s="29"/>
      <c r="E146" s="29"/>
      <c r="F146" s="29"/>
      <c r="G146" s="29"/>
      <c r="H146" s="29"/>
      <c r="I146" s="29"/>
      <c r="J146" s="29"/>
    </row>
    <row r="147" spans="1:10" ht="59.25" customHeight="1">
      <c r="A147" s="53" t="s">
        <v>178</v>
      </c>
      <c r="B147" s="54" t="s">
        <v>91</v>
      </c>
      <c r="C147" s="25">
        <f>C148</f>
        <v>1079.0592000000001</v>
      </c>
      <c r="D147" s="25"/>
      <c r="E147" s="25"/>
      <c r="F147" s="25"/>
      <c r="G147" s="25"/>
      <c r="H147" s="25"/>
      <c r="I147" s="25"/>
      <c r="J147" s="34">
        <f>J148</f>
        <v>0.008</v>
      </c>
    </row>
    <row r="148" spans="1:10" ht="59.25" customHeight="1">
      <c r="A148" s="36" t="s">
        <v>179</v>
      </c>
      <c r="B148" s="54" t="s">
        <v>91</v>
      </c>
      <c r="C148" s="55">
        <f>J148*12*C3</f>
        <v>1079.0592000000001</v>
      </c>
      <c r="D148" s="55"/>
      <c r="E148" s="55"/>
      <c r="F148" s="55"/>
      <c r="G148" s="55"/>
      <c r="H148" s="55"/>
      <c r="I148" s="55"/>
      <c r="J148" s="56">
        <v>0.008</v>
      </c>
    </row>
    <row r="149" spans="1:15" ht="81" customHeight="1">
      <c r="A149" s="23" t="s">
        <v>180</v>
      </c>
      <c r="B149" s="24" t="s">
        <v>91</v>
      </c>
      <c r="C149" s="25">
        <f>J149*12*C3</f>
        <v>4046.472</v>
      </c>
      <c r="D149" s="25"/>
      <c r="E149" s="25"/>
      <c r="F149" s="25"/>
      <c r="G149" s="25"/>
      <c r="H149" s="25"/>
      <c r="I149" s="25"/>
      <c r="J149" s="25">
        <v>0.03</v>
      </c>
      <c r="L149" s="9"/>
      <c r="M149" s="9"/>
      <c r="N149" s="10"/>
      <c r="O149" s="9"/>
    </row>
    <row r="150" spans="1:15" ht="98.25" customHeight="1">
      <c r="A150" s="53" t="s">
        <v>181</v>
      </c>
      <c r="B150" s="24" t="s">
        <v>91</v>
      </c>
      <c r="C150" s="50" t="s">
        <v>93</v>
      </c>
      <c r="D150" s="50" t="s">
        <v>93</v>
      </c>
      <c r="E150" s="50" t="s">
        <v>93</v>
      </c>
      <c r="F150" s="50" t="s">
        <v>93</v>
      </c>
      <c r="G150" s="50" t="s">
        <v>93</v>
      </c>
      <c r="H150" s="50" t="s">
        <v>93</v>
      </c>
      <c r="I150" s="50" t="s">
        <v>93</v>
      </c>
      <c r="J150" s="50" t="s">
        <v>93</v>
      </c>
      <c r="L150" s="9"/>
      <c r="M150" s="9"/>
      <c r="N150" s="10"/>
      <c r="O150" s="9"/>
    </row>
    <row r="151" spans="1:10" ht="92.25" customHeight="1">
      <c r="A151" s="23" t="s">
        <v>194</v>
      </c>
      <c r="B151" s="24" t="s">
        <v>44</v>
      </c>
      <c r="C151" s="25">
        <f>C3*J151*12</f>
        <v>4046.472</v>
      </c>
      <c r="D151" s="25"/>
      <c r="E151" s="25"/>
      <c r="F151" s="25"/>
      <c r="G151" s="25"/>
      <c r="H151" s="25"/>
      <c r="I151" s="25"/>
      <c r="J151" s="25">
        <v>0.03</v>
      </c>
    </row>
    <row r="152" spans="1:10" ht="51">
      <c r="A152" s="23" t="s">
        <v>182</v>
      </c>
      <c r="B152" s="24" t="s">
        <v>91</v>
      </c>
      <c r="C152" s="25">
        <f>C3*J152*12</f>
        <v>206370.07200000001</v>
      </c>
      <c r="D152" s="25"/>
      <c r="E152" s="25"/>
      <c r="F152" s="25"/>
      <c r="G152" s="25"/>
      <c r="H152" s="25"/>
      <c r="I152" s="25"/>
      <c r="J152" s="25">
        <v>1.53</v>
      </c>
    </row>
    <row r="153" spans="1:10" ht="63.75">
      <c r="A153" s="53" t="s">
        <v>183</v>
      </c>
      <c r="B153" s="24" t="s">
        <v>91</v>
      </c>
      <c r="C153" s="25">
        <f>J153*12*C3</f>
        <v>1348.824</v>
      </c>
      <c r="D153" s="25"/>
      <c r="E153" s="25"/>
      <c r="F153" s="25"/>
      <c r="G153" s="25"/>
      <c r="H153" s="25"/>
      <c r="I153" s="25"/>
      <c r="J153" s="25">
        <v>0.01</v>
      </c>
    </row>
    <row r="154" spans="1:10" ht="78.75" customHeight="1">
      <c r="A154" s="23" t="s">
        <v>184</v>
      </c>
      <c r="B154" s="24" t="s">
        <v>91</v>
      </c>
      <c r="C154" s="25">
        <f>J154*12*C3</f>
        <v>1348.824</v>
      </c>
      <c r="D154" s="25"/>
      <c r="E154" s="25"/>
      <c r="F154" s="25"/>
      <c r="G154" s="25"/>
      <c r="H154" s="25"/>
      <c r="I154" s="25"/>
      <c r="J154" s="25">
        <v>0.01</v>
      </c>
    </row>
    <row r="155" spans="1:15" ht="32.25" customHeight="1">
      <c r="A155" s="57" t="s">
        <v>116</v>
      </c>
      <c r="B155" s="57"/>
      <c r="C155" s="57"/>
      <c r="D155" s="57"/>
      <c r="E155" s="49"/>
      <c r="F155" s="58"/>
      <c r="G155" s="58"/>
      <c r="H155" s="58"/>
      <c r="I155" s="58"/>
      <c r="J155" s="59">
        <f>SUM(J156:J165)</f>
        <v>4.300000000000001</v>
      </c>
      <c r="L155"/>
      <c r="M155"/>
      <c r="N155"/>
      <c r="O155"/>
    </row>
    <row r="156" spans="1:15" ht="127.5" customHeight="1">
      <c r="A156" s="60" t="s">
        <v>185</v>
      </c>
      <c r="B156" s="61" t="s">
        <v>117</v>
      </c>
      <c r="C156" s="61">
        <f>C3*J156*12</f>
        <v>121394.16</v>
      </c>
      <c r="D156" s="61">
        <v>1</v>
      </c>
      <c r="E156" s="49"/>
      <c r="F156" s="58"/>
      <c r="G156" s="58"/>
      <c r="H156" s="58"/>
      <c r="I156" s="58"/>
      <c r="J156" s="25">
        <v>0.9</v>
      </c>
      <c r="L156"/>
      <c r="M156"/>
      <c r="N156"/>
      <c r="O156"/>
    </row>
    <row r="157" spans="1:15" ht="109.5" customHeight="1" hidden="1">
      <c r="A157" s="62" t="s">
        <v>118</v>
      </c>
      <c r="B157" s="61"/>
      <c r="C157" s="61"/>
      <c r="D157" s="61"/>
      <c r="E157" s="49"/>
      <c r="F157" s="58"/>
      <c r="G157" s="58"/>
      <c r="H157" s="58"/>
      <c r="I157" s="58"/>
      <c r="J157" s="61"/>
      <c r="L157"/>
      <c r="M157"/>
      <c r="N157"/>
      <c r="O157"/>
    </row>
    <row r="158" spans="1:15" ht="32.25" customHeight="1" hidden="1">
      <c r="A158" s="63" t="s">
        <v>119</v>
      </c>
      <c r="B158" s="61"/>
      <c r="C158" s="61"/>
      <c r="D158" s="61"/>
      <c r="E158" s="49"/>
      <c r="F158" s="58"/>
      <c r="G158" s="58"/>
      <c r="H158" s="58"/>
      <c r="I158" s="58"/>
      <c r="J158" s="61"/>
      <c r="L158"/>
      <c r="M158"/>
      <c r="N158"/>
      <c r="O158"/>
    </row>
    <row r="159" spans="1:15" ht="189.75" customHeight="1">
      <c r="A159" s="60" t="s">
        <v>186</v>
      </c>
      <c r="B159" s="61" t="s">
        <v>117</v>
      </c>
      <c r="C159" s="61">
        <f>C3*J159*12</f>
        <v>74185.32</v>
      </c>
      <c r="D159" s="61">
        <v>0.7</v>
      </c>
      <c r="E159" s="49"/>
      <c r="F159" s="58"/>
      <c r="G159" s="58"/>
      <c r="H159" s="58"/>
      <c r="I159" s="58"/>
      <c r="J159" s="25">
        <v>0.55</v>
      </c>
      <c r="L159"/>
      <c r="M159"/>
      <c r="N159"/>
      <c r="O159"/>
    </row>
    <row r="160" spans="1:15" ht="74.25" customHeight="1">
      <c r="A160" s="64" t="s">
        <v>187</v>
      </c>
      <c r="B160" s="61" t="s">
        <v>117</v>
      </c>
      <c r="C160" s="61">
        <f>C3*J160*12</f>
        <v>134882.40000000002</v>
      </c>
      <c r="D160" s="61">
        <v>0.8</v>
      </c>
      <c r="E160" s="49"/>
      <c r="F160" s="58"/>
      <c r="G160" s="58"/>
      <c r="H160" s="58"/>
      <c r="I160" s="58"/>
      <c r="J160" s="61">
        <v>1</v>
      </c>
      <c r="L160"/>
      <c r="M160"/>
      <c r="N160"/>
      <c r="O160"/>
    </row>
    <row r="161" spans="1:15" ht="72" customHeight="1">
      <c r="A161" s="65" t="s">
        <v>188</v>
      </c>
      <c r="B161" s="61" t="s">
        <v>117</v>
      </c>
      <c r="C161" s="61">
        <f>C3*J161*12</f>
        <v>47208.840000000004</v>
      </c>
      <c r="D161" s="61">
        <v>0.7</v>
      </c>
      <c r="E161" s="49"/>
      <c r="F161" s="58"/>
      <c r="G161" s="58"/>
      <c r="H161" s="58"/>
      <c r="I161" s="58"/>
      <c r="J161" s="61">
        <v>0.35</v>
      </c>
      <c r="L161"/>
      <c r="M161"/>
      <c r="N161"/>
      <c r="O161"/>
    </row>
    <row r="162" spans="1:15" ht="74.25" customHeight="1" hidden="1">
      <c r="A162" s="65"/>
      <c r="B162" s="61"/>
      <c r="C162" s="61"/>
      <c r="D162" s="61"/>
      <c r="E162" s="49"/>
      <c r="F162" s="58"/>
      <c r="G162" s="58"/>
      <c r="H162" s="58"/>
      <c r="I162" s="58"/>
      <c r="J162" s="61"/>
      <c r="L162"/>
      <c r="M162"/>
      <c r="N162"/>
      <c r="O162"/>
    </row>
    <row r="163" spans="1:15" ht="74.25" customHeight="1">
      <c r="A163" s="64" t="s">
        <v>189</v>
      </c>
      <c r="B163" s="61" t="s">
        <v>117</v>
      </c>
      <c r="C163" s="61">
        <f>C3*J163*12</f>
        <v>26976.480000000003</v>
      </c>
      <c r="D163" s="61">
        <v>0.3</v>
      </c>
      <c r="E163" s="49"/>
      <c r="F163" s="58"/>
      <c r="G163" s="58"/>
      <c r="H163" s="58"/>
      <c r="I163" s="58"/>
      <c r="J163" s="61">
        <v>0.2</v>
      </c>
      <c r="L163"/>
      <c r="M163"/>
      <c r="N163"/>
      <c r="O163"/>
    </row>
    <row r="164" spans="1:15" ht="74.25" customHeight="1">
      <c r="A164" s="64" t="s">
        <v>190</v>
      </c>
      <c r="B164" s="61" t="s">
        <v>117</v>
      </c>
      <c r="C164" s="61">
        <f>C3*J164*12</f>
        <v>67441.20000000001</v>
      </c>
      <c r="D164" s="61">
        <v>0.2</v>
      </c>
      <c r="E164" s="49"/>
      <c r="F164" s="58"/>
      <c r="G164" s="58"/>
      <c r="H164" s="58"/>
      <c r="I164" s="58"/>
      <c r="J164" s="61">
        <v>0.5</v>
      </c>
      <c r="L164"/>
      <c r="M164"/>
      <c r="N164"/>
      <c r="O164"/>
    </row>
    <row r="165" spans="1:15" ht="74.25" customHeight="1">
      <c r="A165" s="65" t="s">
        <v>191</v>
      </c>
      <c r="B165" s="61" t="s">
        <v>117</v>
      </c>
      <c r="C165" s="61">
        <f>C3*J165*12</f>
        <v>107905.92000000001</v>
      </c>
      <c r="D165" s="61">
        <v>0.36</v>
      </c>
      <c r="E165" s="49"/>
      <c r="F165" s="58"/>
      <c r="G165" s="58"/>
      <c r="H165" s="58"/>
      <c r="I165" s="58"/>
      <c r="J165" s="25">
        <v>0.8</v>
      </c>
      <c r="L165"/>
      <c r="M165"/>
      <c r="N165"/>
      <c r="O165"/>
    </row>
    <row r="166" spans="1:15" ht="74.25" customHeight="1" hidden="1">
      <c r="A166" s="65"/>
      <c r="B166" s="61"/>
      <c r="C166" s="61"/>
      <c r="D166" s="61"/>
      <c r="E166" s="49"/>
      <c r="F166" s="58"/>
      <c r="G166" s="58"/>
      <c r="H166" s="58"/>
      <c r="I166" s="58"/>
      <c r="J166" s="61"/>
      <c r="L166"/>
      <c r="M166"/>
      <c r="N166"/>
      <c r="O166"/>
    </row>
    <row r="167" spans="1:15" ht="47.25" customHeight="1">
      <c r="A167" s="66" t="s">
        <v>120</v>
      </c>
      <c r="B167" s="67"/>
      <c r="C167" s="68">
        <f>C165+C164+C163+C161+C160+C159+C156+C152+C151+C140+C133+C126+C106+C101+C90+C80+C76+C73+C72+C68+C61+C56+C46+C41+C35+C27+C22+C17+C10+C153+C149+C154+C84+C147</f>
        <v>2636681.1552000004</v>
      </c>
      <c r="D167" s="68">
        <v>12.01</v>
      </c>
      <c r="E167" s="49"/>
      <c r="F167" s="58"/>
      <c r="G167" s="58"/>
      <c r="H167" s="58"/>
      <c r="I167" s="58"/>
      <c r="J167" s="68">
        <f>J165+J164+J163+J161+J160+J159+J156+J152+J151+J140+J133+J126+J106+J101+J90+J80+J76+J73+J72+J68+J61+J56+J46+J41+J35+J27+J22+J17+J10+J153+J149+J154+J84+J147</f>
        <v>19.548000000000005</v>
      </c>
      <c r="L167" s="18"/>
      <c r="M167"/>
      <c r="N167"/>
      <c r="O167"/>
    </row>
    <row r="168" spans="4:15" ht="12.75">
      <c r="D168" s="11"/>
      <c r="F168" s="1"/>
      <c r="G168" s="1"/>
      <c r="H168" s="1"/>
      <c r="I168" s="1"/>
      <c r="K168" s="18"/>
      <c r="L168"/>
      <c r="M168"/>
      <c r="N168"/>
      <c r="O168"/>
    </row>
    <row r="169" spans="1:15" ht="28.5">
      <c r="A169" s="12" t="s">
        <v>121</v>
      </c>
      <c r="B169" s="13">
        <f>C167</f>
        <v>2636681.1552000004</v>
      </c>
      <c r="C169" s="14" t="s">
        <v>122</v>
      </c>
      <c r="D169" s="11"/>
      <c r="F169" s="1"/>
      <c r="G169" s="1"/>
      <c r="H169" s="1"/>
      <c r="I169" s="1"/>
      <c r="K169" s="18"/>
      <c r="L169"/>
      <c r="M169"/>
      <c r="N169"/>
      <c r="O169"/>
    </row>
    <row r="170" spans="1:15" ht="14.25">
      <c r="A170" s="12"/>
      <c r="B170" s="15"/>
      <c r="C170" s="14"/>
      <c r="D170" s="11"/>
      <c r="F170" s="1"/>
      <c r="G170" s="1"/>
      <c r="H170" s="1"/>
      <c r="I170" s="1"/>
      <c r="L170"/>
      <c r="M170"/>
      <c r="N170"/>
      <c r="O170"/>
    </row>
    <row r="171" spans="1:15" ht="14.25">
      <c r="A171" s="12" t="s">
        <v>123</v>
      </c>
      <c r="B171" s="16">
        <f>J167</f>
        <v>19.548000000000005</v>
      </c>
      <c r="C171" s="14" t="s">
        <v>122</v>
      </c>
      <c r="D171" s="11"/>
      <c r="F171" s="1"/>
      <c r="G171" s="1"/>
      <c r="H171" s="1"/>
      <c r="I171" s="1"/>
      <c r="L171"/>
      <c r="M171"/>
      <c r="N171"/>
      <c r="O171"/>
    </row>
    <row r="173" ht="12.75">
      <c r="B173" s="18"/>
    </row>
  </sheetData>
  <sheetProtection selectLockedCells="1" selectUnlockedCells="1"/>
  <mergeCells count="80">
    <mergeCell ref="A2:J2"/>
    <mergeCell ref="A5:J6"/>
    <mergeCell ref="A9:J9"/>
    <mergeCell ref="B11:B16"/>
    <mergeCell ref="C11:C16"/>
    <mergeCell ref="J11:J16"/>
    <mergeCell ref="B18:B21"/>
    <mergeCell ref="C18:C21"/>
    <mergeCell ref="J18:J21"/>
    <mergeCell ref="B23:B26"/>
    <mergeCell ref="C23:C26"/>
    <mergeCell ref="J23:J26"/>
    <mergeCell ref="B28:B34"/>
    <mergeCell ref="C28:C34"/>
    <mergeCell ref="J28:J34"/>
    <mergeCell ref="B36:B40"/>
    <mergeCell ref="C36:C40"/>
    <mergeCell ref="J36:J40"/>
    <mergeCell ref="B42:B45"/>
    <mergeCell ref="C42:C45"/>
    <mergeCell ref="J42:J45"/>
    <mergeCell ref="B47:B55"/>
    <mergeCell ref="C47:C55"/>
    <mergeCell ref="J47:J55"/>
    <mergeCell ref="B57:B60"/>
    <mergeCell ref="C57:C60"/>
    <mergeCell ref="J57:J60"/>
    <mergeCell ref="B114:B116"/>
    <mergeCell ref="C114:C116"/>
    <mergeCell ref="J114:J116"/>
    <mergeCell ref="B62:B67"/>
    <mergeCell ref="C62:C67"/>
    <mergeCell ref="J62:J67"/>
    <mergeCell ref="B69:B71"/>
    <mergeCell ref="C69:C71"/>
    <mergeCell ref="J69:J71"/>
    <mergeCell ref="B74:B75"/>
    <mergeCell ref="C74:C75"/>
    <mergeCell ref="J74:J75"/>
    <mergeCell ref="B77:B78"/>
    <mergeCell ref="C77:C78"/>
    <mergeCell ref="J77:J78"/>
    <mergeCell ref="A79:J79"/>
    <mergeCell ref="B81:B83"/>
    <mergeCell ref="C81:C83"/>
    <mergeCell ref="J81:J83"/>
    <mergeCell ref="B85:B89"/>
    <mergeCell ref="C85:C89"/>
    <mergeCell ref="D85:D89"/>
    <mergeCell ref="E85:E89"/>
    <mergeCell ref="F85:F89"/>
    <mergeCell ref="G85:G89"/>
    <mergeCell ref="G121:G124"/>
    <mergeCell ref="G117:G119"/>
    <mergeCell ref="H85:H89"/>
    <mergeCell ref="I85:I89"/>
    <mergeCell ref="J85:J89"/>
    <mergeCell ref="B91:B100"/>
    <mergeCell ref="C91:C100"/>
    <mergeCell ref="J91:J100"/>
    <mergeCell ref="I117:I119"/>
    <mergeCell ref="J117:J119"/>
    <mergeCell ref="B121:B124"/>
    <mergeCell ref="C121:C124"/>
    <mergeCell ref="D121:D124"/>
    <mergeCell ref="E121:E124"/>
    <mergeCell ref="F121:F124"/>
    <mergeCell ref="E117:E119"/>
    <mergeCell ref="F117:F119"/>
    <mergeCell ref="B117:B119"/>
    <mergeCell ref="H117:H119"/>
    <mergeCell ref="C117:C119"/>
    <mergeCell ref="A165:A166"/>
    <mergeCell ref="I121:I124"/>
    <mergeCell ref="J121:J124"/>
    <mergeCell ref="A125:J125"/>
    <mergeCell ref="C146:J146"/>
    <mergeCell ref="H121:H124"/>
    <mergeCell ref="A161:A162"/>
    <mergeCell ref="D117:D119"/>
  </mergeCells>
  <printOptions/>
  <pageMargins left="0.2362204724409449" right="0.2362204724409449" top="0.15748031496062992" bottom="0.15748031496062992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2023-07-19T12:03:54Z</cp:lastPrinted>
  <dcterms:created xsi:type="dcterms:W3CDTF">2015-09-07T09:01:00Z</dcterms:created>
  <dcterms:modified xsi:type="dcterms:W3CDTF">2023-07-19T12:03:59Z</dcterms:modified>
  <cp:category/>
  <cp:version/>
  <cp:contentType/>
  <cp:contentStatus/>
</cp:coreProperties>
</file>